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itza.rodriguez\Downloads\"/>
    </mc:Choice>
  </mc:AlternateContent>
  <xr:revisionPtr revIDLastSave="0" documentId="13_ncr:1_{3E6B65EA-BCB6-4EDC-ACF5-D47E3018DC0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Especial" sheetId="12" r:id="rId1"/>
  </sheets>
  <definedNames>
    <definedName name="_xlnm.Print_Area" localSheetId="0">Especial!$A$1:$I$244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2" l="1"/>
  <c r="E23" i="12"/>
  <c r="E22" i="12" l="1"/>
  <c r="G99" i="12"/>
  <c r="H99" i="12"/>
  <c r="F99" i="12"/>
  <c r="D88" i="12"/>
  <c r="F88" i="12"/>
  <c r="I23" i="12"/>
  <c r="F22" i="12"/>
  <c r="H22" i="12"/>
  <c r="G22" i="12"/>
  <c r="I24" i="12"/>
  <c r="E240" i="12" l="1"/>
  <c r="H244" i="12" l="1"/>
  <c r="E226" i="12"/>
  <c r="I226" i="12" s="1"/>
  <c r="E225" i="12"/>
  <c r="I225" i="12" s="1"/>
  <c r="E224" i="12"/>
  <c r="I224" i="12" s="1"/>
  <c r="E223" i="12"/>
  <c r="E222" i="12" s="1"/>
  <c r="I222" i="12" s="1"/>
  <c r="F222" i="12"/>
  <c r="I221" i="12"/>
  <c r="I220" i="12"/>
  <c r="I219" i="12"/>
  <c r="I218" i="12"/>
  <c r="I217" i="12"/>
  <c r="I216" i="12"/>
  <c r="G215" i="12"/>
  <c r="F215" i="12"/>
  <c r="E215" i="12"/>
  <c r="D215" i="12"/>
  <c r="E214" i="12"/>
  <c r="I214" i="12" s="1"/>
  <c r="E213" i="12"/>
  <c r="E212" i="12"/>
  <c r="E211" i="12"/>
  <c r="H210" i="12"/>
  <c r="G210" i="12"/>
  <c r="F210" i="12"/>
  <c r="D210" i="12"/>
  <c r="E209" i="12"/>
  <c r="I209" i="12" s="1"/>
  <c r="E208" i="12"/>
  <c r="I208" i="12" s="1"/>
  <c r="E207" i="12"/>
  <c r="I207" i="12" s="1"/>
  <c r="E206" i="12"/>
  <c r="I206" i="12" s="1"/>
  <c r="F205" i="12"/>
  <c r="D205" i="12"/>
  <c r="E204" i="12"/>
  <c r="I204" i="12" s="1"/>
  <c r="E203" i="12"/>
  <c r="I203" i="12" s="1"/>
  <c r="I202" i="12"/>
  <c r="I201" i="12"/>
  <c r="F200" i="12"/>
  <c r="D200" i="12"/>
  <c r="E199" i="12"/>
  <c r="I199" i="12" s="1"/>
  <c r="E198" i="12"/>
  <c r="I198" i="12" s="1"/>
  <c r="E197" i="12"/>
  <c r="I197" i="12" s="1"/>
  <c r="E196" i="12"/>
  <c r="F195" i="12"/>
  <c r="G195" i="12" s="1"/>
  <c r="H195" i="12" s="1"/>
  <c r="D195" i="12"/>
  <c r="E194" i="12"/>
  <c r="I194" i="12" s="1"/>
  <c r="E193" i="12"/>
  <c r="I193" i="12" s="1"/>
  <c r="E192" i="12"/>
  <c r="I192" i="12" s="1"/>
  <c r="E191" i="12"/>
  <c r="I191" i="12" s="1"/>
  <c r="E190" i="12"/>
  <c r="I190" i="12" s="1"/>
  <c r="E189" i="12"/>
  <c r="I189" i="12" s="1"/>
  <c r="H188" i="12"/>
  <c r="G188" i="12"/>
  <c r="F188" i="12"/>
  <c r="D188" i="12"/>
  <c r="E187" i="12"/>
  <c r="I187" i="12" s="1"/>
  <c r="E186" i="12"/>
  <c r="I186" i="12" s="1"/>
  <c r="E185" i="12"/>
  <c r="I185" i="12" s="1"/>
  <c r="E184" i="12"/>
  <c r="I184" i="12" s="1"/>
  <c r="E183" i="12"/>
  <c r="I183" i="12" s="1"/>
  <c r="E182" i="12"/>
  <c r="I182" i="12" s="1"/>
  <c r="E181" i="12"/>
  <c r="I181" i="12" s="1"/>
  <c r="E180" i="12"/>
  <c r="I180" i="12" s="1"/>
  <c r="E179" i="12"/>
  <c r="I179" i="12" s="1"/>
  <c r="E178" i="12"/>
  <c r="I178" i="12" s="1"/>
  <c r="E177" i="12"/>
  <c r="I177" i="12" s="1"/>
  <c r="E176" i="12"/>
  <c r="I176" i="12" s="1"/>
  <c r="H175" i="12"/>
  <c r="G175" i="12"/>
  <c r="F175" i="12"/>
  <c r="D175" i="12"/>
  <c r="E174" i="12"/>
  <c r="I174" i="12" s="1"/>
  <c r="E173" i="12"/>
  <c r="I173" i="12" s="1"/>
  <c r="E172" i="12"/>
  <c r="I172" i="12" s="1"/>
  <c r="E171" i="12"/>
  <c r="I171" i="12" s="1"/>
  <c r="F170" i="12"/>
  <c r="D170" i="12"/>
  <c r="E169" i="12"/>
  <c r="I169" i="12" s="1"/>
  <c r="E168" i="12"/>
  <c r="I168" i="12" s="1"/>
  <c r="E167" i="12"/>
  <c r="I167" i="12" s="1"/>
  <c r="E166" i="12"/>
  <c r="I166" i="12" s="1"/>
  <c r="E165" i="12"/>
  <c r="I165" i="12" s="1"/>
  <c r="E164" i="12"/>
  <c r="I164" i="12" s="1"/>
  <c r="E163" i="12"/>
  <c r="I163" i="12" s="1"/>
  <c r="E162" i="12"/>
  <c r="I162" i="12" s="1"/>
  <c r="E161" i="12"/>
  <c r="I161" i="12" s="1"/>
  <c r="E160" i="12"/>
  <c r="I160" i="12" s="1"/>
  <c r="E159" i="12"/>
  <c r="I159" i="12" s="1"/>
  <c r="E158" i="12"/>
  <c r="E157" i="12"/>
  <c r="I157" i="12" s="1"/>
  <c r="F156" i="12"/>
  <c r="D156" i="12"/>
  <c r="E155" i="12"/>
  <c r="I155" i="12" s="1"/>
  <c r="E154" i="12"/>
  <c r="I154" i="12" s="1"/>
  <c r="E153" i="12"/>
  <c r="I153" i="12" s="1"/>
  <c r="E152" i="12"/>
  <c r="I152" i="12" s="1"/>
  <c r="E151" i="12"/>
  <c r="I151" i="12" s="1"/>
  <c r="E150" i="12"/>
  <c r="I150" i="12" s="1"/>
  <c r="E149" i="12"/>
  <c r="I149" i="12" s="1"/>
  <c r="E148" i="12"/>
  <c r="I148" i="12" s="1"/>
  <c r="E147" i="12"/>
  <c r="I147" i="12" s="1"/>
  <c r="E146" i="12"/>
  <c r="I146" i="12" s="1"/>
  <c r="E145" i="12"/>
  <c r="I145" i="12" s="1"/>
  <c r="E144" i="12"/>
  <c r="I144" i="12" s="1"/>
  <c r="F143" i="12"/>
  <c r="G143" i="12" s="1"/>
  <c r="D143" i="12"/>
  <c r="E142" i="12"/>
  <c r="I142" i="12" s="1"/>
  <c r="E141" i="12"/>
  <c r="I141" i="12" s="1"/>
  <c r="E140" i="12"/>
  <c r="I140" i="12" s="1"/>
  <c r="E139" i="12"/>
  <c r="I139" i="12" s="1"/>
  <c r="E138" i="12"/>
  <c r="I138" i="12" s="1"/>
  <c r="E137" i="12"/>
  <c r="I137" i="12" s="1"/>
  <c r="E136" i="12"/>
  <c r="I136" i="12" s="1"/>
  <c r="E135" i="12"/>
  <c r="I135" i="12" s="1"/>
  <c r="E134" i="12"/>
  <c r="I134" i="12" s="1"/>
  <c r="E133" i="12"/>
  <c r="I133" i="12" s="1"/>
  <c r="H132" i="12"/>
  <c r="G132" i="12"/>
  <c r="F132" i="12"/>
  <c r="D132" i="12"/>
  <c r="E131" i="12"/>
  <c r="I131" i="12" s="1"/>
  <c r="E130" i="12"/>
  <c r="I130" i="12" s="1"/>
  <c r="E129" i="12"/>
  <c r="I129" i="12" s="1"/>
  <c r="E128" i="12"/>
  <c r="I128" i="12" s="1"/>
  <c r="E127" i="12"/>
  <c r="I127" i="12" s="1"/>
  <c r="E126" i="12"/>
  <c r="I126" i="12" s="1"/>
  <c r="E125" i="12"/>
  <c r="I125" i="12" s="1"/>
  <c r="E124" i="12"/>
  <c r="I124" i="12" s="1"/>
  <c r="H123" i="12"/>
  <c r="G123" i="12"/>
  <c r="F123" i="12"/>
  <c r="D123" i="12"/>
  <c r="E122" i="12"/>
  <c r="I122" i="12" s="1"/>
  <c r="E121" i="12"/>
  <c r="I121" i="12" s="1"/>
  <c r="E120" i="12"/>
  <c r="I120" i="12" s="1"/>
  <c r="E119" i="12"/>
  <c r="H118" i="12"/>
  <c r="G118" i="12"/>
  <c r="F118" i="12"/>
  <c r="D118" i="12"/>
  <c r="E117" i="12"/>
  <c r="I117" i="12" s="1"/>
  <c r="E116" i="12"/>
  <c r="I116" i="12" s="1"/>
  <c r="E115" i="12"/>
  <c r="I115" i="12" s="1"/>
  <c r="E114" i="12"/>
  <c r="I114" i="12" s="1"/>
  <c r="E113" i="12"/>
  <c r="I113" i="12" s="1"/>
  <c r="E112" i="12"/>
  <c r="I112" i="12" s="1"/>
  <c r="E111" i="12"/>
  <c r="I111" i="12" s="1"/>
  <c r="E110" i="12"/>
  <c r="I110" i="12" s="1"/>
  <c r="E109" i="12"/>
  <c r="I109" i="12" s="1"/>
  <c r="E108" i="12"/>
  <c r="I108" i="12" s="1"/>
  <c r="H107" i="12"/>
  <c r="G107" i="12"/>
  <c r="F107" i="12"/>
  <c r="D107" i="12"/>
  <c r="E106" i="12"/>
  <c r="I106" i="12" s="1"/>
  <c r="E101" i="12"/>
  <c r="I101" i="12" s="1"/>
  <c r="E100" i="12"/>
  <c r="I100" i="12" s="1"/>
  <c r="E99" i="12"/>
  <c r="I99" i="12" s="1"/>
  <c r="E98" i="12"/>
  <c r="I98" i="12" s="1"/>
  <c r="E97" i="12"/>
  <c r="I97" i="12" s="1"/>
  <c r="E96" i="12"/>
  <c r="I96" i="12" s="1"/>
  <c r="E95" i="12"/>
  <c r="I95" i="12" s="1"/>
  <c r="E94" i="12"/>
  <c r="I94" i="12" s="1"/>
  <c r="E93" i="12"/>
  <c r="I93" i="12" s="1"/>
  <c r="E92" i="12"/>
  <c r="I92" i="12" s="1"/>
  <c r="E91" i="12"/>
  <c r="I91" i="12" s="1"/>
  <c r="E90" i="12"/>
  <c r="I90" i="12" s="1"/>
  <c r="E89" i="12"/>
  <c r="E87" i="12"/>
  <c r="I87" i="12" s="1"/>
  <c r="E86" i="12"/>
  <c r="I86" i="12" s="1"/>
  <c r="E85" i="12"/>
  <c r="I85" i="12" s="1"/>
  <c r="E84" i="12"/>
  <c r="I84" i="12" s="1"/>
  <c r="E83" i="12"/>
  <c r="I83" i="12" s="1"/>
  <c r="E82" i="12"/>
  <c r="I82" i="12" s="1"/>
  <c r="H81" i="12"/>
  <c r="G81" i="12"/>
  <c r="F81" i="12"/>
  <c r="D81" i="12"/>
  <c r="E80" i="12"/>
  <c r="I80" i="12" s="1"/>
  <c r="E79" i="12"/>
  <c r="E78" i="12"/>
  <c r="E77" i="12"/>
  <c r="E76" i="12"/>
  <c r="E75" i="12"/>
  <c r="I75" i="12" s="1"/>
  <c r="H74" i="12"/>
  <c r="G74" i="12"/>
  <c r="F74" i="12"/>
  <c r="D74" i="12"/>
  <c r="E73" i="12"/>
  <c r="I73" i="12" s="1"/>
  <c r="E72" i="12"/>
  <c r="I72" i="12" s="1"/>
  <c r="E71" i="12"/>
  <c r="I71" i="12" s="1"/>
  <c r="E70" i="12"/>
  <c r="I70" i="12" s="1"/>
  <c r="E69" i="12"/>
  <c r="I69" i="12" s="1"/>
  <c r="E68" i="12"/>
  <c r="I68" i="12" s="1"/>
  <c r="E67" i="12"/>
  <c r="I67" i="12" s="1"/>
  <c r="E66" i="12"/>
  <c r="I66" i="12" s="1"/>
  <c r="E65" i="12"/>
  <c r="I65" i="12" s="1"/>
  <c r="E64" i="12"/>
  <c r="I64" i="12" s="1"/>
  <c r="E63" i="12"/>
  <c r="I63" i="12" s="1"/>
  <c r="E62" i="12"/>
  <c r="I62" i="12" s="1"/>
  <c r="F61" i="12"/>
  <c r="G61" i="12" s="1"/>
  <c r="D61" i="12"/>
  <c r="E57" i="12"/>
  <c r="I57" i="12" s="1"/>
  <c r="E56" i="12"/>
  <c r="I56" i="12" s="1"/>
  <c r="H55" i="12"/>
  <c r="G55" i="12"/>
  <c r="F55" i="12"/>
  <c r="D55" i="12"/>
  <c r="D58" i="12" s="1"/>
  <c r="D230" i="12" s="1"/>
  <c r="E53" i="12"/>
  <c r="I53" i="12" s="1"/>
  <c r="E52" i="12"/>
  <c r="I52" i="12" s="1"/>
  <c r="E51" i="12"/>
  <c r="I51" i="12" s="1"/>
  <c r="E50" i="12"/>
  <c r="I50" i="12" s="1"/>
  <c r="H49" i="12"/>
  <c r="G49" i="12"/>
  <c r="F49" i="12"/>
  <c r="E48" i="12"/>
  <c r="I48" i="12" s="1"/>
  <c r="H47" i="12"/>
  <c r="G47" i="12"/>
  <c r="F47" i="12"/>
  <c r="E46" i="12"/>
  <c r="I46" i="12" s="1"/>
  <c r="H45" i="12"/>
  <c r="G45" i="12"/>
  <c r="F45" i="12"/>
  <c r="E44" i="12"/>
  <c r="I44" i="12" s="1"/>
  <c r="E43" i="12"/>
  <c r="I43" i="12" s="1"/>
  <c r="E42" i="12"/>
  <c r="I42" i="12" s="1"/>
  <c r="H41" i="12"/>
  <c r="G41" i="12"/>
  <c r="F41" i="12"/>
  <c r="E40" i="12"/>
  <c r="I40" i="12" s="1"/>
  <c r="E39" i="12"/>
  <c r="I39" i="12" s="1"/>
  <c r="E38" i="12"/>
  <c r="I38" i="12" s="1"/>
  <c r="E37" i="12"/>
  <c r="I37" i="12" s="1"/>
  <c r="E36" i="12"/>
  <c r="I36" i="12" s="1"/>
  <c r="H35" i="12"/>
  <c r="G35" i="12"/>
  <c r="F35" i="12"/>
  <c r="E34" i="12"/>
  <c r="I34" i="12" s="1"/>
  <c r="E33" i="12"/>
  <c r="I33" i="12" s="1"/>
  <c r="E32" i="12"/>
  <c r="I32" i="12" s="1"/>
  <c r="E31" i="12"/>
  <c r="I31" i="12" s="1"/>
  <c r="H30" i="12"/>
  <c r="G30" i="12"/>
  <c r="F30" i="12"/>
  <c r="E29" i="12"/>
  <c r="I29" i="12" s="1"/>
  <c r="E28" i="12"/>
  <c r="I28" i="12" s="1"/>
  <c r="E27" i="12"/>
  <c r="I27" i="12" s="1"/>
  <c r="H26" i="12"/>
  <c r="G26" i="12"/>
  <c r="F26" i="12"/>
  <c r="I89" i="12" l="1"/>
  <c r="E88" i="12"/>
  <c r="I88" i="12" s="1"/>
  <c r="F228" i="12"/>
  <c r="F58" i="12"/>
  <c r="F230" i="12" s="1"/>
  <c r="G58" i="12"/>
  <c r="G230" i="12" s="1"/>
  <c r="E234" i="12" s="1"/>
  <c r="H58" i="12"/>
  <c r="H230" i="12" s="1"/>
  <c r="E237" i="12" s="1"/>
  <c r="E49" i="12"/>
  <c r="I49" i="12" s="1"/>
  <c r="H229" i="12"/>
  <c r="E195" i="12"/>
  <c r="I195" i="12" s="1"/>
  <c r="E41" i="12"/>
  <c r="I41" i="12" s="1"/>
  <c r="F229" i="12"/>
  <c r="I215" i="12"/>
  <c r="E55" i="12"/>
  <c r="I55" i="12" s="1"/>
  <c r="E200" i="12"/>
  <c r="I200" i="12" s="1"/>
  <c r="I223" i="12"/>
  <c r="E35" i="12"/>
  <c r="I35" i="12" s="1"/>
  <c r="E156" i="12"/>
  <c r="I156" i="12" s="1"/>
  <c r="E74" i="12"/>
  <c r="I74" i="12" s="1"/>
  <c r="E205" i="12"/>
  <c r="I205" i="12" s="1"/>
  <c r="I158" i="12"/>
  <c r="E26" i="12"/>
  <c r="E30" i="12"/>
  <c r="I30" i="12" s="1"/>
  <c r="E47" i="12"/>
  <c r="I47" i="12" s="1"/>
  <c r="I196" i="12"/>
  <c r="H143" i="12"/>
  <c r="E170" i="12"/>
  <c r="I170" i="12" s="1"/>
  <c r="D228" i="12"/>
  <c r="D231" i="12" s="1"/>
  <c r="E45" i="12"/>
  <c r="I45" i="12" s="1"/>
  <c r="G229" i="12"/>
  <c r="E132" i="12"/>
  <c r="I132" i="12" s="1"/>
  <c r="E118" i="12"/>
  <c r="I118" i="12" s="1"/>
  <c r="E210" i="12"/>
  <c r="I210" i="12" s="1"/>
  <c r="I211" i="12"/>
  <c r="E175" i="12"/>
  <c r="I175" i="12" s="1"/>
  <c r="H61" i="12"/>
  <c r="E61" i="12" s="1"/>
  <c r="I61" i="12" s="1"/>
  <c r="E107" i="12"/>
  <c r="I107" i="12" s="1"/>
  <c r="E123" i="12"/>
  <c r="I123" i="12" s="1"/>
  <c r="E143" i="12"/>
  <c r="I143" i="12" s="1"/>
  <c r="E188" i="12"/>
  <c r="I188" i="12" s="1"/>
  <c r="E81" i="12"/>
  <c r="G200" i="12"/>
  <c r="H200" i="12" s="1"/>
  <c r="G156" i="12"/>
  <c r="H156" i="12" s="1"/>
  <c r="G88" i="12"/>
  <c r="H88" i="12" s="1"/>
  <c r="I119" i="12"/>
  <c r="G170" i="12"/>
  <c r="H170" i="12" s="1"/>
  <c r="G205" i="12"/>
  <c r="H205" i="12" s="1"/>
  <c r="E229" i="12" l="1"/>
  <c r="I229" i="12" s="1"/>
  <c r="E58" i="12"/>
  <c r="F231" i="12"/>
  <c r="I26" i="12"/>
  <c r="H228" i="12"/>
  <c r="I81" i="12"/>
  <c r="G228" i="12"/>
  <c r="E233" i="12" l="1"/>
  <c r="E230" i="12"/>
  <c r="I58" i="12"/>
  <c r="I230" i="12" s="1"/>
  <c r="G231" i="12"/>
  <c r="E235" i="12"/>
  <c r="E228" i="12"/>
  <c r="I228" i="12" s="1"/>
  <c r="H231" i="12"/>
  <c r="E238" i="12"/>
  <c r="E241" i="12" l="1"/>
  <c r="E231" i="12"/>
  <c r="I231" i="12"/>
  <c r="B244" i="12" l="1"/>
  <c r="I2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1" authorId="0" shapeId="0" xr:uid="{981146B5-22D3-4738-9F73-A51D5C8F17D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Cuadro preparado y elaborado por el Prof. Luis Ng A. del Dpto. de Servicios al Profesor</t>
        </r>
      </text>
    </comment>
    <comment ref="A81" authorId="0" shapeId="0" xr:uid="{209BFF07-7990-40F4-B563-9D5F28CBEDB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Principal=6
Colaborador=4</t>
        </r>
      </text>
    </comment>
    <comment ref="A88" authorId="0" shapeId="0" xr:uid="{0B1969D3-7D83-4193-AB65-70DD20D80A8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Circ.Nal.=1
Circ.limitada=0.75</t>
        </r>
      </text>
    </comment>
    <comment ref="A107" authorId="0" shapeId="0" xr:uid="{0B2CA2A4-1551-46C1-BCA3-BEEC30F4754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Indexada=8(P), 6©
Especializada=5
General Intern.=2
General Nal.=1.5</t>
        </r>
      </text>
    </comment>
    <comment ref="A118" authorId="0" shapeId="0" xr:uid="{76442DEA-C078-4D3F-B943-DF2BD497B8B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10 sin Certif.
20 con Certif Texto</t>
        </r>
      </text>
    </comment>
    <comment ref="A123" authorId="0" shapeId="0" xr:uid="{40D95F64-5A35-489D-8649-26CD9E4F6A3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6, uno por asignatura</t>
        </r>
      </text>
    </comment>
    <comment ref="A132" authorId="0" shapeId="0" xr:uid="{DE7E999F-3875-4A22-8F04-475131F8B06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3, No + de 2 por asigignatura
</t>
        </r>
      </text>
    </comment>
    <comment ref="A143" authorId="0" shapeId="0" xr:uid="{FD201A16-DA37-40A2-B15C-DC27492A884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3, no + de 2 por asignatura</t>
        </r>
      </text>
    </comment>
    <comment ref="A156" authorId="0" shapeId="0" xr:uid="{AE890F15-43EA-412F-8510-3B2351BE0E1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A170" authorId="0" shapeId="0" xr:uid="{F50EE144-06C9-4D35-86DC-88FE5C9ECAF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Profesionales=3
Est.Univ.=2
Público Gral=1</t>
        </r>
      </text>
    </comment>
    <comment ref="A175" authorId="0" shapeId="0" xr:uid="{05765636-7EBF-49F2-B921-83B777F8496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Evento Intern.=4
Cong.Cient.U.P.= 3
Otros Eventos Nal.=2
</t>
        </r>
      </text>
    </comment>
    <comment ref="A188" authorId="0" shapeId="0" xr:uid="{528B125A-2075-49BA-ABF6-ED58899EE94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 Prof.=3X40h
A est.Univ.=2X40h
A Pub.Gral.=1X40h</t>
        </r>
      </text>
    </comment>
    <comment ref="A200" authorId="0" shapeId="0" xr:uid="{E1B38872-BB17-4ACC-9AB9-571FF607A61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4</t>
        </r>
      </text>
    </comment>
    <comment ref="A205" authorId="0" shapeId="0" xr:uid="{8CB09FF9-A2B5-4D49-805E-A72382FF6C6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4</t>
        </r>
      </text>
    </comment>
    <comment ref="A210" authorId="0" shapeId="0" xr:uid="{5B95CF36-584B-4B4D-9DF2-5BDB0C014BC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Intern.=4
Nacionales=2</t>
        </r>
      </text>
    </comment>
    <comment ref="A215" authorId="0" shapeId="0" xr:uid="{A2DD43BE-B48D-40AD-911C-1B400876383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Autorid y Repres.=1Xaño
Coo.CP.=1Xaño,Max. 3
Coo.CE.=0.5,Max. 3
Mie.CP=0.75Xa,Max.2.25
Mie.CE=0.5,Max. 2</t>
        </r>
      </text>
    </comment>
  </commentList>
</comments>
</file>

<file path=xl/sharedStrings.xml><?xml version="1.0" encoding="utf-8"?>
<sst xmlns="http://schemas.openxmlformats.org/spreadsheetml/2006/main" count="149" uniqueCount="121">
  <si>
    <t>UNIVERSIDAD DE PANAMÁ</t>
  </si>
  <si>
    <t>Observación</t>
  </si>
  <si>
    <t>Área de  Especialidad</t>
  </si>
  <si>
    <t>Área Afín</t>
  </si>
  <si>
    <t>Total</t>
  </si>
  <si>
    <t xml:space="preserve">Puntuación </t>
  </si>
  <si>
    <t xml:space="preserve"> Doctorado en:</t>
  </si>
  <si>
    <t xml:space="preserve"> Maestría en:</t>
  </si>
  <si>
    <t>Licenciatura en:</t>
  </si>
  <si>
    <t>Especialización o Postgrado  en Docencia Superior:</t>
  </si>
  <si>
    <t>Maestría en Docencia Superior:</t>
  </si>
  <si>
    <t>Profesor de Segunda Enseñanza en:</t>
  </si>
  <si>
    <t>Cursos Especiales de Postgrado en:</t>
  </si>
  <si>
    <t>1xcréd., Max 10 pts</t>
  </si>
  <si>
    <t>Otros Estudios</t>
  </si>
  <si>
    <t>Sub-Total en Títulos y Otros Estudios</t>
  </si>
  <si>
    <t>EJECUTORIAS</t>
  </si>
  <si>
    <t>Conferencia y Disertación:</t>
  </si>
  <si>
    <t>Traducciones:</t>
  </si>
  <si>
    <t>Poema., Libretos Teatrales o Adapt., Recit., Direcc. de Teatro o Mus., Actuación, Danza, Conc., Producc.Artística o Musical, Exposición de: Pinturas, Esculturas, Fotografías, Material Audiovisual y Dibujos o divulgación pública de la obra de arte en sus difer. modal. contemp.:</t>
  </si>
  <si>
    <r>
      <t xml:space="preserve">Max. </t>
    </r>
    <r>
      <rPr>
        <b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pts.</t>
    </r>
  </si>
  <si>
    <t>Premios Internacionales y Nacionales:</t>
  </si>
  <si>
    <t>Labor Administrativa:</t>
  </si>
  <si>
    <t>Evaluación del Desempeño Académico Excelente:</t>
  </si>
  <si>
    <r>
      <t xml:space="preserve">Max. </t>
    </r>
    <r>
      <rPr>
        <b/>
        <sz val="10"/>
        <color theme="1"/>
        <rFont val="Times New Roman"/>
        <family val="1"/>
      </rPr>
      <t xml:space="preserve">10 </t>
    </r>
    <r>
      <rPr>
        <sz val="10"/>
        <color theme="1"/>
        <rFont val="Times New Roman"/>
        <family val="1"/>
      </rPr>
      <t>pts.</t>
    </r>
  </si>
  <si>
    <t>Puntuación Total</t>
  </si>
  <si>
    <t>Especializac. a Nivel de Postgrado en:</t>
  </si>
  <si>
    <t>VICERRECTORÍA ACADÉMICA</t>
  </si>
  <si>
    <t>Est. de Factib., Asesoría, Planos, Espec. Técnicas, y Proyectos y desarrollo de aplic.en Inform., Electrónica y Comunic.: (Actividad Academ.y Act.Profesional)</t>
  </si>
  <si>
    <t>Fecha</t>
  </si>
  <si>
    <r>
      <t xml:space="preserve">Maximo </t>
    </r>
    <r>
      <rPr>
        <b/>
        <sz val="10"/>
        <color theme="1"/>
        <rFont val="Times New Roman"/>
        <family val="1"/>
      </rPr>
      <t xml:space="preserve">15 </t>
    </r>
    <r>
      <rPr>
        <sz val="10"/>
        <color theme="1"/>
        <rFont val="Times New Roman"/>
        <family val="1"/>
      </rPr>
      <t xml:space="preserve">pts en Total    y </t>
    </r>
    <r>
      <rPr>
        <b/>
        <sz val="10"/>
        <color theme="1"/>
        <rFont val="Times New Roman"/>
        <family val="1"/>
      </rPr>
      <t xml:space="preserve"> 6</t>
    </r>
    <r>
      <rPr>
        <sz val="10"/>
        <color theme="1"/>
        <rFont val="Times New Roman"/>
        <family val="1"/>
      </rPr>
      <t xml:space="preserve"> pts por año </t>
    </r>
  </si>
  <si>
    <t>Publicaciones en periódicos:</t>
  </si>
  <si>
    <t>0.5xcréd.,  Max 5 pts</t>
  </si>
  <si>
    <t>0.25xcréd., Max 2.5 pts</t>
  </si>
  <si>
    <t xml:space="preserve">Área Afín </t>
  </si>
  <si>
    <t xml:space="preserve">Área Cultural </t>
  </si>
  <si>
    <t>Material Didáctico, de Apoyo Docente y Programa de Estudio:</t>
  </si>
  <si>
    <r>
      <t xml:space="preserve">Perfecc. Académico: </t>
    </r>
    <r>
      <rPr>
        <b/>
        <sz val="10"/>
        <color theme="5"/>
        <rFont val="Times New Roman"/>
        <family val="1"/>
      </rPr>
      <t>160 hrs, min 3 meses</t>
    </r>
    <r>
      <rPr>
        <b/>
        <sz val="10"/>
        <color theme="1"/>
        <rFont val="Times New Roman"/>
        <family val="1"/>
      </rPr>
      <t>;</t>
    </r>
    <r>
      <rPr>
        <b/>
        <sz val="10"/>
        <color theme="4"/>
        <rFont val="Times New Roman"/>
        <family val="1"/>
      </rPr>
      <t xml:space="preserve"> 240 hrs, min 9 meses</t>
    </r>
    <r>
      <rPr>
        <b/>
        <sz val="10"/>
        <color theme="1"/>
        <rFont val="Times New Roman"/>
        <family val="1"/>
      </rPr>
      <t xml:space="preserve">; </t>
    </r>
    <r>
      <rPr>
        <b/>
        <sz val="10"/>
        <color theme="6"/>
        <rFont val="Times New Roman"/>
        <family val="1"/>
      </rPr>
      <t>280 hrs, min  1 año</t>
    </r>
  </si>
  <si>
    <t>Apuntes: ( C.A. 17-11, 17/04/2011)</t>
  </si>
  <si>
    <t>Dif.</t>
  </si>
  <si>
    <t>Nombre:</t>
  </si>
  <si>
    <t>Sede:</t>
  </si>
  <si>
    <t>Cédula:</t>
  </si>
  <si>
    <t xml:space="preserve"> Facultad:</t>
  </si>
  <si>
    <t>Categoría Actual:</t>
  </si>
  <si>
    <t>Departamento:</t>
  </si>
  <si>
    <t>Ingreso como Profesor a la U.de Panamá:</t>
  </si>
  <si>
    <t>Años de Servicio Académico:</t>
  </si>
  <si>
    <t>Fecha de Eval.</t>
  </si>
  <si>
    <t>Área Cult.</t>
  </si>
  <si>
    <t>Com.</t>
  </si>
  <si>
    <t>Dife-</t>
  </si>
  <si>
    <t>Asc.</t>
  </si>
  <si>
    <t>rencia</t>
  </si>
  <si>
    <t>Área de  Espec.</t>
  </si>
  <si>
    <t>Total de Puntos Obtenidos:</t>
  </si>
  <si>
    <t xml:space="preserve">Total </t>
  </si>
  <si>
    <t>C.Acad</t>
  </si>
  <si>
    <t xml:space="preserve"> Área de Espec.:</t>
  </si>
  <si>
    <t>Cód. de Prof.:</t>
  </si>
  <si>
    <t>Total de Puntos correspondientes al Área de Conocimiento o Especialidad</t>
  </si>
  <si>
    <t>Total de Puntos Obtenidos en Títulos y Ejecutorias</t>
  </si>
  <si>
    <r>
      <t>Max.</t>
    </r>
    <r>
      <rPr>
        <b/>
        <sz val="10"/>
        <color theme="1"/>
        <rFont val="Arial"/>
        <family val="2"/>
      </rPr>
      <t xml:space="preserve"> 8</t>
    </r>
    <r>
      <rPr>
        <sz val="10"/>
        <color theme="1"/>
        <rFont val="Arial"/>
        <family val="2"/>
      </rPr>
      <t xml:space="preserve"> pts por año</t>
    </r>
  </si>
  <si>
    <t>C.A.de Fac.y CRU</t>
  </si>
  <si>
    <t xml:space="preserve"> Sumatorias de Puntos Obtenidos por Areas</t>
  </si>
  <si>
    <t>C.Acad.</t>
  </si>
  <si>
    <t>Espec.</t>
  </si>
  <si>
    <t>Afín</t>
  </si>
  <si>
    <t>Cult.</t>
  </si>
  <si>
    <r>
      <t xml:space="preserve">Max. </t>
    </r>
    <r>
      <rPr>
        <b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pts.para todas las Falcutades, excepto Bellas Artes</t>
    </r>
  </si>
  <si>
    <r>
      <t xml:space="preserve">Perfecc. Académico:  </t>
    </r>
    <r>
      <rPr>
        <sz val="10"/>
        <color theme="5" tint="-0.249977111117893"/>
        <rFont val="Times New Roman"/>
        <family val="1"/>
      </rPr>
      <t>40 hrs, min 5 dias</t>
    </r>
    <r>
      <rPr>
        <sz val="10"/>
        <color theme="1"/>
        <rFont val="Times New Roman"/>
        <family val="1"/>
      </rPr>
      <t xml:space="preserve">; </t>
    </r>
    <r>
      <rPr>
        <sz val="10"/>
        <color theme="3" tint="0.39997558519241921"/>
        <rFont val="Times New Roman"/>
        <family val="1"/>
      </rPr>
      <t>80 hrs, min 10 días</t>
    </r>
    <r>
      <rPr>
        <sz val="10"/>
        <color theme="1"/>
        <rFont val="Times New Roman"/>
        <family val="1"/>
      </rPr>
      <t xml:space="preserve">; </t>
    </r>
    <r>
      <rPr>
        <sz val="10"/>
        <color rgb="FF00B050"/>
        <rFont val="Times New Roman"/>
        <family val="1"/>
      </rPr>
      <t>120hrs, min 1 mes. Se evaluara con 2 pts los Perf.en Didáctica  de Nivel Superior (ICASE)</t>
    </r>
  </si>
  <si>
    <t>Seminarios Extracurriculares o Diplomados  Dictados:                Proporc.al No.de Hrs dictadas</t>
  </si>
  <si>
    <t>Servicios Académicos:</t>
  </si>
  <si>
    <t xml:space="preserve">  Años</t>
  </si>
  <si>
    <t>Com.de Ascenso de la Fac</t>
  </si>
  <si>
    <t>C. Asc.</t>
  </si>
  <si>
    <t>Puntos</t>
  </si>
  <si>
    <t>Total de Puntos  Títulos y otros estudios</t>
  </si>
  <si>
    <t>Ponencia:</t>
  </si>
  <si>
    <t>F/F: Fuera de fecha</t>
  </si>
  <si>
    <t xml:space="preserve">Monografías y Ensayos:                        </t>
  </si>
  <si>
    <t>1 Apuntes por Asignatura, 1 por asig.sem.</t>
  </si>
  <si>
    <t>Observación (Sin límite)</t>
  </si>
  <si>
    <r>
      <t>Máximo 1</t>
    </r>
    <r>
      <rPr>
        <b/>
        <sz val="10"/>
        <rFont val="Times New Roman"/>
        <family val="1"/>
      </rPr>
      <t xml:space="preserve">0 </t>
    </r>
    <r>
      <rPr>
        <sz val="10"/>
        <rFont val="Times New Roman"/>
        <family val="1"/>
      </rPr>
      <t>pts  (Articulo 237 acapite C)</t>
    </r>
  </si>
  <si>
    <t>Observación ( Sin límite)</t>
  </si>
  <si>
    <t>Observación ( Sin límite)
Articulo 234 (Doble puntuación , si han sido merecedores de premios o distinciones a nivel nacional o internacional, o que posean varios tomos o dieran lugar a repetidas ediciones o uso como textos aprobados por las instancias competentes)</t>
  </si>
  <si>
    <t>1 Folleto por Asignatura (Sin límite)</t>
  </si>
  <si>
    <r>
      <t>Max. 1</t>
    </r>
    <r>
      <rPr>
        <b/>
        <sz val="10"/>
        <color theme="1"/>
        <rFont val="Times New Roman"/>
        <family val="1"/>
      </rPr>
      <t>0</t>
    </r>
    <r>
      <rPr>
        <sz val="10"/>
        <color theme="1"/>
        <rFont val="Times New Roman"/>
        <family val="1"/>
      </rPr>
      <t xml:space="preserve"> pts
Articulo 237  acapite C</t>
    </r>
  </si>
  <si>
    <r>
      <t>Max. 1</t>
    </r>
    <r>
      <rPr>
        <b/>
        <sz val="10"/>
        <color theme="1"/>
        <rFont val="Times New Roman"/>
        <family val="1"/>
      </rPr>
      <t>0</t>
    </r>
    <r>
      <rPr>
        <sz val="10"/>
        <color theme="1"/>
        <rFont val="Times New Roman"/>
        <family val="1"/>
      </rPr>
      <t xml:space="preserve"> pts
Articulo 237  acápite C</t>
    </r>
  </si>
  <si>
    <r>
      <t>Maximo 1</t>
    </r>
    <r>
      <rPr>
        <b/>
        <sz val="10"/>
        <color theme="1"/>
        <rFont val="Times New Roman"/>
        <family val="1"/>
      </rPr>
      <t>0</t>
    </r>
    <r>
      <rPr>
        <sz val="10"/>
        <color theme="1"/>
        <rFont val="Times New Roman"/>
        <family val="1"/>
      </rPr>
      <t xml:space="preserve"> pts
 Articulo 237  acápite C</t>
    </r>
  </si>
  <si>
    <r>
      <t>Maximo 1</t>
    </r>
    <r>
      <rPr>
        <b/>
        <sz val="10"/>
        <color theme="1"/>
        <rFont val="Times New Roman"/>
        <family val="1"/>
      </rPr>
      <t>0</t>
    </r>
    <r>
      <rPr>
        <sz val="10"/>
        <color theme="1"/>
        <rFont val="Times New Roman"/>
        <family val="1"/>
      </rPr>
      <t xml:space="preserve"> pts
Articulo 237  acápite C</t>
    </r>
  </si>
  <si>
    <t xml:space="preserve">Proyectos Registrados en la VIEX concluidos </t>
  </si>
  <si>
    <r>
      <t xml:space="preserve">Total de Puntos en </t>
    </r>
    <r>
      <rPr>
        <b/>
        <sz val="10"/>
        <color theme="1"/>
        <rFont val="Times New Roman"/>
        <family val="1"/>
      </rPr>
      <t>Títulos y Otros Estudios</t>
    </r>
    <r>
      <rPr>
        <sz val="10"/>
        <color theme="1"/>
        <rFont val="Times New Roman"/>
        <family val="1"/>
      </rPr>
      <t>, correspondientes al</t>
    </r>
    <r>
      <rPr>
        <b/>
        <sz val="10"/>
        <color theme="1"/>
        <rFont val="Times New Roman"/>
        <family val="1"/>
      </rPr>
      <t xml:space="preserve"> Área Afín</t>
    </r>
  </si>
  <si>
    <r>
      <t xml:space="preserve">Total de Puntos en </t>
    </r>
    <r>
      <rPr>
        <b/>
        <sz val="10"/>
        <color theme="1"/>
        <rFont val="Times New Roman"/>
        <family val="1"/>
      </rPr>
      <t>Títulos y Otros Estudios</t>
    </r>
    <r>
      <rPr>
        <sz val="10"/>
        <color theme="1"/>
        <rFont val="Times New Roman"/>
        <family val="1"/>
      </rPr>
      <t>, correspondientes al</t>
    </r>
    <r>
      <rPr>
        <b/>
        <sz val="10"/>
        <color theme="1"/>
        <rFont val="Times New Roman"/>
        <family val="1"/>
      </rPr>
      <t xml:space="preserve"> Área Cultural</t>
    </r>
    <r>
      <rPr>
        <sz val="10"/>
        <color theme="1"/>
        <rFont val="Times New Roman"/>
        <family val="1"/>
      </rPr>
      <t>.</t>
    </r>
  </si>
  <si>
    <r>
      <t>Total de Puntos en</t>
    </r>
    <r>
      <rPr>
        <b/>
        <sz val="10"/>
        <color theme="1"/>
        <rFont val="Times New Roman"/>
        <family val="1"/>
      </rPr>
      <t xml:space="preserve"> Ejecutorias</t>
    </r>
    <r>
      <rPr>
        <sz val="10"/>
        <color theme="1"/>
        <rFont val="Times New Roman"/>
        <family val="1"/>
      </rPr>
      <t xml:space="preserve"> correspondientes al </t>
    </r>
    <r>
      <rPr>
        <b/>
        <sz val="10"/>
        <color theme="1"/>
        <rFont val="Times New Roman"/>
        <family val="1"/>
      </rPr>
      <t>Área Afín</t>
    </r>
    <r>
      <rPr>
        <sz val="10"/>
        <color theme="1"/>
        <rFont val="Times New Roman"/>
        <family val="1"/>
      </rPr>
      <t xml:space="preserve"> 
(No podrá exceder el 33% de la puntuación total de las ejecutorias en el área afín)</t>
    </r>
  </si>
  <si>
    <t>Total de Puntos  en Ejecutorias  (Se aplica el 33 y 10 %)</t>
  </si>
  <si>
    <t>Total de Puntos en Ejecutorias correspondientes al Área Cultural
 (No podrá exceder  el 10% de la puntuación total de las ejecutorias en el área cultural)</t>
  </si>
  <si>
    <t>Fecha de ultimo ascenso:</t>
  </si>
  <si>
    <t>Fecha de Nombramiento por resolución:</t>
  </si>
  <si>
    <t>Experiencia profesional:</t>
  </si>
  <si>
    <t>Descripción</t>
  </si>
  <si>
    <t>Experiencia Académica y Profesional</t>
  </si>
  <si>
    <t>Títulos Academicos</t>
  </si>
  <si>
    <t>Experiencia Docente</t>
  </si>
  <si>
    <t>Límite 60 puntos.</t>
  </si>
  <si>
    <t xml:space="preserve">Investigaciones: </t>
  </si>
  <si>
    <t>Publicaciones en Revistas</t>
  </si>
  <si>
    <t xml:space="preserve">Libros: </t>
  </si>
  <si>
    <t xml:space="preserve">Folletos: ( C.A. 10-11, 2/03/2011) </t>
  </si>
  <si>
    <t>Observación (Sin límite) . Artículo 233(Doble puntuación si han sido merecedoras de premios o distincion Nacional o Internacional)</t>
  </si>
  <si>
    <t>Total de ejecutorias exentas del 33 y 10% Investigaciones y Revistas</t>
  </si>
  <si>
    <r>
      <t xml:space="preserve">INFORME DE CLASIFICACIÓN Y ASCENSO DE CATEGORÍA DE LOS </t>
    </r>
    <r>
      <rPr>
        <b/>
        <sz val="11"/>
        <color rgb="FFFF0000"/>
        <rFont val="Times New Roman"/>
        <family val="1"/>
      </rPr>
      <t>PROFESORES ESPECIALES</t>
    </r>
  </si>
  <si>
    <t>Si</t>
  </si>
  <si>
    <t>No</t>
  </si>
  <si>
    <r>
      <rPr>
        <b/>
        <sz val="10"/>
        <color theme="1"/>
        <rFont val="Times New Roman"/>
        <family val="1"/>
      </rPr>
      <t>Requisito 1:</t>
    </r>
    <r>
      <rPr>
        <sz val="10"/>
        <color theme="1"/>
        <rFont val="Times New Roman"/>
        <family val="1"/>
      </rPr>
      <t xml:space="preserve">  Al menos una publicación en revista indexada</t>
    </r>
  </si>
  <si>
    <r>
      <rPr>
        <b/>
        <sz val="10"/>
        <color theme="1"/>
        <rFont val="Times New Roman"/>
        <family val="1"/>
      </rPr>
      <t>Requisito 2:</t>
    </r>
    <r>
      <rPr>
        <sz val="10"/>
        <color theme="1"/>
        <rFont val="Times New Roman"/>
        <family val="1"/>
      </rPr>
      <t xml:space="preserve"> Haber Dirigido algunas de las opciones de Trabajo de Graduación:</t>
    </r>
  </si>
  <si>
    <t>c. Dos Prácticas Profesionales</t>
  </si>
  <si>
    <t xml:space="preserve">REQUISITOS  (Art.183-A Estatuto de la Universidad de Panamá).
</t>
  </si>
  <si>
    <t xml:space="preserve">a. Una Tesis de Licenciatura, Maestría o Doctorado. </t>
  </si>
  <si>
    <t xml:space="preserve">b. Dos monografías de la opción de Seminario para el nivel de Licenciatura. </t>
  </si>
  <si>
    <r>
      <rPr>
        <b/>
        <sz val="12"/>
        <rFont val="Times New Roman"/>
        <family val="1"/>
      </rPr>
      <t>Recomendación</t>
    </r>
    <r>
      <rPr>
        <sz val="12"/>
        <rFont val="Times New Roman"/>
        <family val="1"/>
      </rPr>
      <t>: C</t>
    </r>
    <r>
      <rPr>
        <b/>
        <sz val="12"/>
        <rFont val="Times New Roman"/>
        <family val="1"/>
      </rPr>
      <t>umple</t>
    </r>
    <r>
      <rPr>
        <sz val="12"/>
        <rFont val="Times New Roman"/>
        <family val="1"/>
      </rPr>
      <t xml:space="preserve"> con  los Artículos 183-A, 187 y188 del Estatuto de la Universidad de Panamá .
'Se recomienda  la Clasificación o  el Ascenso de_____________________ a la Categoría 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</si>
</sst>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;[Red]0.00"/>
  </numFmts>
  <fonts count="34" x14ac:knownFonts="1">
    <font>
      <sz val="12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10"/>
      <name val="Times New Roman"/>
      <family val="1"/>
    </font>
    <font>
      <b/>
      <sz val="10"/>
      <color theme="1"/>
      <name val="Arial"/>
      <family val="2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5" tint="-0.249977111117893"/>
      <name val="Times New Roman"/>
      <family val="1"/>
    </font>
    <font>
      <sz val="10"/>
      <color theme="3" tint="0.39997558519241921"/>
      <name val="Times New Roman"/>
      <family val="1"/>
    </font>
    <font>
      <sz val="10"/>
      <color rgb="FF00B050"/>
      <name val="Times New Roman"/>
      <family val="1"/>
    </font>
    <font>
      <b/>
      <sz val="10"/>
      <color theme="5"/>
      <name val="Times New Roman"/>
      <family val="1"/>
    </font>
    <font>
      <b/>
      <sz val="10"/>
      <color theme="4"/>
      <name val="Times New Roman"/>
      <family val="1"/>
    </font>
    <font>
      <b/>
      <sz val="10"/>
      <color theme="6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9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3"/>
      <color theme="1"/>
      <name val="Arial"/>
      <family val="2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1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5">
    <xf numFmtId="0" fontId="0" fillId="0" borderId="0" xfId="0"/>
    <xf numFmtId="0" fontId="2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horizontal="center" wrapText="1"/>
    </xf>
    <xf numFmtId="0" fontId="2" fillId="0" borderId="0" xfId="0" applyFont="1"/>
    <xf numFmtId="0" fontId="3" fillId="0" borderId="8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4" borderId="7" xfId="0" applyFont="1" applyFill="1" applyBorder="1" applyAlignment="1">
      <alignment horizontal="center" wrapText="1"/>
    </xf>
    <xf numFmtId="0" fontId="1" fillId="0" borderId="8" xfId="0" applyFont="1" applyBorder="1" applyAlignment="1" applyProtection="1">
      <alignment wrapText="1"/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7" fillId="4" borderId="7" xfId="0" quotePrefix="1" applyFont="1" applyFill="1" applyBorder="1" applyAlignment="1" applyProtection="1">
      <alignment horizontal="center" wrapText="1"/>
      <protection locked="0"/>
    </xf>
    <xf numFmtId="0" fontId="3" fillId="4" borderId="7" xfId="0" applyFont="1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>
      <alignment horizontal="center" wrapText="1"/>
    </xf>
    <xf numFmtId="0" fontId="1" fillId="0" borderId="7" xfId="0" quotePrefix="1" applyFont="1" applyBorder="1" applyAlignment="1" applyProtection="1">
      <alignment horizontal="left" wrapText="1"/>
      <protection locked="0"/>
    </xf>
    <xf numFmtId="0" fontId="1" fillId="0" borderId="17" xfId="0" applyFont="1" applyBorder="1" applyAlignment="1" applyProtection="1">
      <alignment horizontal="center" vertical="top" wrapText="1"/>
      <protection locked="0"/>
    </xf>
    <xf numFmtId="0" fontId="3" fillId="0" borderId="8" xfId="0" quotePrefix="1" applyFont="1" applyBorder="1" applyAlignment="1" applyProtection="1">
      <alignment horizontal="center" wrapText="1"/>
      <protection locked="0"/>
    </xf>
    <xf numFmtId="0" fontId="3" fillId="4" borderId="7" xfId="0" quotePrefix="1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quotePrefix="1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7" xfId="0" quotePrefix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  <xf numFmtId="0" fontId="2" fillId="0" borderId="15" xfId="0" quotePrefix="1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quotePrefix="1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vertical="center" wrapText="1" indent="2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1" xfId="0" quotePrefix="1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16" xfId="0" quotePrefix="1" applyFont="1" applyBorder="1" applyAlignment="1" applyProtection="1">
      <alignment horizontal="center" vertical="center" wrapText="1"/>
      <protection locked="0"/>
    </xf>
    <xf numFmtId="0" fontId="1" fillId="4" borderId="8" xfId="0" quotePrefix="1" applyFont="1" applyFill="1" applyBorder="1" applyAlignment="1" applyProtection="1">
      <alignment horizontal="center" vertical="center" wrapText="1"/>
      <protection locked="0"/>
    </xf>
    <xf numFmtId="0" fontId="1" fillId="4" borderId="8" xfId="0" quotePrefix="1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3" fillId="4" borderId="8" xfId="0" applyFont="1" applyFill="1" applyBorder="1" applyAlignment="1" applyProtection="1">
      <alignment horizontal="center" wrapText="1"/>
      <protection locked="0"/>
    </xf>
    <xf numFmtId="14" fontId="1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left" wrapText="1"/>
      <protection locked="0"/>
    </xf>
    <xf numFmtId="0" fontId="3" fillId="0" borderId="7" xfId="0" applyFont="1" applyBorder="1" applyProtection="1"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wrapText="1"/>
      <protection locked="0"/>
    </xf>
    <xf numFmtId="0" fontId="7" fillId="4" borderId="7" xfId="0" applyFont="1" applyFill="1" applyBorder="1" applyAlignment="1">
      <alignment horizontal="center" wrapText="1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5" fillId="4" borderId="19" xfId="0" applyFont="1" applyFill="1" applyBorder="1" applyAlignment="1" applyProtection="1">
      <alignment horizontal="center" wrapText="1"/>
      <protection locked="0"/>
    </xf>
    <xf numFmtId="0" fontId="5" fillId="4" borderId="11" xfId="0" applyFont="1" applyFill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7" fillId="4" borderId="19" xfId="0" applyFont="1" applyFill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17" fillId="0" borderId="10" xfId="0" applyFont="1" applyBorder="1" applyAlignment="1">
      <alignment horizontal="center"/>
    </xf>
    <xf numFmtId="0" fontId="17" fillId="0" borderId="10" xfId="0" quotePrefix="1" applyFont="1" applyBorder="1" applyAlignment="1">
      <alignment horizontal="center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15" xfId="0" quotePrefix="1" applyFont="1" applyBorder="1" applyAlignment="1" applyProtection="1">
      <alignment horizontal="center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>
      <alignment vertical="center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4" xfId="0" applyBorder="1"/>
    <xf numFmtId="0" fontId="7" fillId="2" borderId="1" xfId="0" quotePrefix="1" applyFont="1" applyFill="1" applyBorder="1" applyAlignment="1" applyProtection="1">
      <alignment horizontal="center" wrapText="1"/>
      <protection locked="0"/>
    </xf>
    <xf numFmtId="0" fontId="3" fillId="2" borderId="8" xfId="0" quotePrefix="1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/>
    </xf>
    <xf numFmtId="0" fontId="3" fillId="2" borderId="11" xfId="0" quotePrefix="1" applyFont="1" applyFill="1" applyBorder="1" applyAlignment="1" applyProtection="1">
      <alignment horizontal="center" wrapText="1"/>
      <protection locked="0"/>
    </xf>
    <xf numFmtId="0" fontId="3" fillId="2" borderId="11" xfId="0" quotePrefix="1" applyFont="1" applyFill="1" applyBorder="1" applyAlignment="1" applyProtection="1">
      <alignment horizontal="center" vertical="center" wrapText="1"/>
      <protection locked="0"/>
    </xf>
    <xf numFmtId="0" fontId="2" fillId="2" borderId="9" xfId="0" quotePrefix="1" applyFont="1" applyFill="1" applyBorder="1" applyAlignment="1" applyProtection="1">
      <alignment horizontal="center" vertical="center"/>
      <protection locked="0"/>
    </xf>
    <xf numFmtId="0" fontId="3" fillId="2" borderId="1" xfId="0" quotePrefix="1" applyFont="1" applyFill="1" applyBorder="1" applyAlignment="1" applyProtection="1">
      <alignment horizontal="center" wrapText="1"/>
      <protection locked="0"/>
    </xf>
    <xf numFmtId="0" fontId="3" fillId="2" borderId="1" xfId="0" quotePrefix="1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1" fillId="5" borderId="1" xfId="0" quotePrefix="1" applyFont="1" applyFill="1" applyBorder="1" applyAlignment="1" applyProtection="1">
      <alignment horizontal="center" vertical="center" wrapText="1"/>
      <protection locked="0"/>
    </xf>
    <xf numFmtId="2" fontId="19" fillId="5" borderId="1" xfId="0" applyNumberFormat="1" applyFont="1" applyFill="1" applyBorder="1" applyAlignment="1">
      <alignment horizontal="center" vertical="center" wrapText="1"/>
    </xf>
    <xf numFmtId="0" fontId="2" fillId="2" borderId="8" xfId="0" quotePrefix="1" applyFont="1" applyFill="1" applyBorder="1" applyAlignment="1" applyProtection="1">
      <alignment horizontal="center" vertical="center"/>
      <protection locked="0"/>
    </xf>
    <xf numFmtId="0" fontId="3" fillId="2" borderId="7" xfId="0" quotePrefix="1" applyFont="1" applyFill="1" applyBorder="1" applyAlignment="1" applyProtection="1">
      <alignment horizontal="center" wrapText="1"/>
      <protection locked="0"/>
    </xf>
    <xf numFmtId="0" fontId="3" fillId="2" borderId="7" xfId="0" quotePrefix="1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7" xfId="0" quotePrefix="1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vertical="center" wrapText="1"/>
      <protection locked="0"/>
    </xf>
    <xf numFmtId="0" fontId="2" fillId="2" borderId="0" xfId="0" applyFont="1" applyFill="1"/>
    <xf numFmtId="0" fontId="1" fillId="2" borderId="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5" fillId="2" borderId="19" xfId="0" applyFon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7" fillId="2" borderId="19" xfId="0" applyFont="1" applyFill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3" fillId="0" borderId="24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left" wrapText="1" indent="2"/>
      <protection locked="0"/>
    </xf>
    <xf numFmtId="0" fontId="3" fillId="0" borderId="7" xfId="0" applyFont="1" applyBorder="1" applyAlignment="1" applyProtection="1">
      <alignment horizontal="left" vertical="center" wrapText="1" indent="2"/>
      <protection locked="0"/>
    </xf>
    <xf numFmtId="0" fontId="3" fillId="0" borderId="7" xfId="0" quotePrefix="1" applyFont="1" applyBorder="1" applyAlignment="1" applyProtection="1">
      <alignment horizontal="left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14" fontId="22" fillId="0" borderId="1" xfId="0" applyNumberFormat="1" applyFont="1" applyBorder="1" applyAlignment="1" applyProtection="1">
      <alignment horizontal="center" wrapText="1"/>
      <protection locked="0"/>
    </xf>
    <xf numFmtId="2" fontId="1" fillId="0" borderId="0" xfId="0" quotePrefix="1" applyNumberFormat="1" applyFont="1" applyAlignment="1">
      <alignment vertical="center" wrapText="1"/>
    </xf>
    <xf numFmtId="2" fontId="1" fillId="0" borderId="10" xfId="0" quotePrefix="1" applyNumberFormat="1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23" fillId="0" borderId="1" xfId="0" applyNumberFormat="1" applyFont="1" applyBorder="1" applyAlignment="1" applyProtection="1">
      <alignment horizontal="center" wrapText="1"/>
      <protection locked="0"/>
    </xf>
    <xf numFmtId="14" fontId="23" fillId="0" borderId="1" xfId="0" applyNumberFormat="1" applyFont="1" applyBorder="1" applyAlignment="1" applyProtection="1">
      <alignment wrapText="1"/>
      <protection locked="0"/>
    </xf>
    <xf numFmtId="14" fontId="24" fillId="0" borderId="7" xfId="0" applyNumberFormat="1" applyFont="1" applyBorder="1" applyAlignment="1" applyProtection="1">
      <alignment wrapText="1"/>
      <protection locked="0"/>
    </xf>
    <xf numFmtId="14" fontId="23" fillId="0" borderId="7" xfId="0" applyNumberFormat="1" applyFont="1" applyBorder="1" applyAlignment="1" applyProtection="1">
      <alignment horizontal="center" wrapText="1"/>
      <protection locked="0"/>
    </xf>
    <xf numFmtId="0" fontId="24" fillId="0" borderId="7" xfId="0" applyFont="1" applyBorder="1" applyAlignment="1" applyProtection="1">
      <alignment wrapText="1"/>
      <protection locked="0"/>
    </xf>
    <xf numFmtId="2" fontId="3" fillId="0" borderId="10" xfId="0" applyNumberFormat="1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2" fontId="6" fillId="2" borderId="9" xfId="0" applyNumberFormat="1" applyFont="1" applyFill="1" applyBorder="1" applyAlignment="1">
      <alignment horizontal="center"/>
    </xf>
    <xf numFmtId="2" fontId="5" fillId="0" borderId="11" xfId="0" applyNumberFormat="1" applyFont="1" applyBorder="1" applyAlignment="1" applyProtection="1">
      <alignment horizontal="center" vertical="center" wrapText="1"/>
      <protection locked="0"/>
    </xf>
    <xf numFmtId="2" fontId="5" fillId="0" borderId="10" xfId="0" applyNumberFormat="1" applyFont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Border="1" applyAlignment="1" applyProtection="1">
      <alignment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left" wrapText="1" indent="2"/>
      <protection locked="0"/>
    </xf>
    <xf numFmtId="49" fontId="23" fillId="0" borderId="1" xfId="0" applyNumberFormat="1" applyFont="1" applyBorder="1" applyAlignment="1" applyProtection="1">
      <alignment wrapText="1"/>
      <protection locked="0"/>
    </xf>
    <xf numFmtId="49" fontId="23" fillId="0" borderId="7" xfId="0" applyNumberFormat="1" applyFont="1" applyBorder="1" applyAlignment="1" applyProtection="1">
      <alignment horizontal="left" wrapText="1"/>
      <protection locked="0"/>
    </xf>
    <xf numFmtId="49" fontId="1" fillId="0" borderId="7" xfId="0" applyNumberFormat="1" applyFont="1" applyBorder="1" applyAlignment="1" applyProtection="1">
      <alignment wrapText="1"/>
      <protection locked="0"/>
    </xf>
    <xf numFmtId="0" fontId="17" fillId="0" borderId="10" xfId="0" applyFont="1" applyBorder="1" applyAlignment="1">
      <alignment horizontal="center" vertical="center" wrapText="1"/>
    </xf>
    <xf numFmtId="0" fontId="6" fillId="0" borderId="0" xfId="0" applyFont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wrapText="1"/>
      <protection locked="0"/>
    </xf>
    <xf numFmtId="0" fontId="5" fillId="4" borderId="35" xfId="0" applyFont="1" applyFill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0" fillId="0" borderId="2" xfId="0" applyBorder="1"/>
    <xf numFmtId="0" fontId="7" fillId="4" borderId="38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17" fontId="1" fillId="0" borderId="1" xfId="0" applyNumberFormat="1" applyFont="1" applyBorder="1" applyAlignment="1" applyProtection="1">
      <alignment horizontal="center" wrapText="1"/>
      <protection locked="0"/>
    </xf>
    <xf numFmtId="17" fontId="1" fillId="0" borderId="5" xfId="0" applyNumberFormat="1" applyFont="1" applyBorder="1" applyAlignment="1" applyProtection="1">
      <alignment horizontal="center" wrapText="1"/>
      <protection locked="0"/>
    </xf>
    <xf numFmtId="17" fontId="1" fillId="0" borderId="38" xfId="0" applyNumberFormat="1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quotePrefix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3" fillId="4" borderId="2" xfId="0" quotePrefix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 wrapText="1"/>
    </xf>
    <xf numFmtId="0" fontId="24" fillId="2" borderId="7" xfId="0" quotePrefix="1" applyFont="1" applyFill="1" applyBorder="1" applyAlignment="1" applyProtection="1">
      <alignment horizontal="justify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0" borderId="17" xfId="0" quotePrefix="1" applyFont="1" applyBorder="1" applyAlignment="1" applyProtection="1">
      <alignment horizontal="center" wrapText="1"/>
      <protection locked="0"/>
    </xf>
    <xf numFmtId="0" fontId="3" fillId="0" borderId="19" xfId="0" quotePrefix="1" applyFont="1" applyBorder="1" applyAlignment="1" applyProtection="1">
      <alignment horizontal="center" wrapText="1"/>
      <protection locked="0"/>
    </xf>
    <xf numFmtId="0" fontId="3" fillId="0" borderId="2" xfId="0" quotePrefix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3" fillId="0" borderId="37" xfId="0" applyFont="1" applyBorder="1" applyAlignment="1" applyProtection="1">
      <alignment horizontal="center" wrapText="1"/>
      <protection locked="0"/>
    </xf>
    <xf numFmtId="0" fontId="1" fillId="4" borderId="37" xfId="0" applyFont="1" applyFill="1" applyBorder="1" applyAlignment="1" applyProtection="1">
      <alignment horizontal="center" wrapText="1"/>
      <protection locked="0"/>
    </xf>
    <xf numFmtId="0" fontId="3" fillId="4" borderId="15" xfId="0" quotePrefix="1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wrapText="1"/>
      <protection locked="0"/>
    </xf>
    <xf numFmtId="0" fontId="1" fillId="2" borderId="30" xfId="0" applyFont="1" applyFill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3" fillId="2" borderId="37" xfId="0" quotePrefix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6" borderId="7" xfId="0" quotePrefix="1" applyFont="1" applyFill="1" applyBorder="1" applyAlignment="1" applyProtection="1">
      <alignment horizontal="center" wrapText="1"/>
      <protection locked="0"/>
    </xf>
    <xf numFmtId="0" fontId="3" fillId="6" borderId="7" xfId="0" applyFont="1" applyFill="1" applyBorder="1" applyAlignment="1">
      <alignment horizontal="center" wrapText="1"/>
    </xf>
    <xf numFmtId="0" fontId="3" fillId="6" borderId="2" xfId="0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1" fillId="4" borderId="10" xfId="0" applyFont="1" applyFill="1" applyBorder="1" applyAlignment="1" applyProtection="1">
      <alignment vertical="center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vertical="center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4" borderId="7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4" borderId="41" xfId="0" applyFill="1" applyBorder="1" applyAlignment="1">
      <alignment horizontal="center" vertical="center"/>
    </xf>
    <xf numFmtId="0" fontId="1" fillId="4" borderId="41" xfId="0" applyFont="1" applyFill="1" applyBorder="1" applyAlignment="1" applyProtection="1">
      <alignment horizontal="center" vertical="top" wrapText="1"/>
      <protection locked="0"/>
    </xf>
    <xf numFmtId="0" fontId="1" fillId="4" borderId="4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5" fillId="2" borderId="7" xfId="0" applyFont="1" applyFill="1" applyBorder="1" applyAlignment="1" applyProtection="1">
      <alignment horizontal="center" wrapText="1"/>
      <protection locked="0"/>
    </xf>
    <xf numFmtId="0" fontId="0" fillId="0" borderId="10" xfId="0" applyBorder="1"/>
    <xf numFmtId="2" fontId="1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0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4" fontId="23" fillId="2" borderId="7" xfId="0" applyNumberFormat="1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7" xfId="0" quotePrefix="1" applyFont="1" applyFill="1" applyBorder="1" applyAlignment="1" applyProtection="1">
      <alignment horizontal="center" wrapText="1"/>
      <protection locked="0"/>
    </xf>
    <xf numFmtId="14" fontId="3" fillId="4" borderId="2" xfId="0" quotePrefix="1" applyNumberFormat="1" applyFont="1" applyFill="1" applyBorder="1" applyAlignment="1" applyProtection="1">
      <alignment horizontal="center" vertical="center" wrapText="1"/>
      <protection locked="0"/>
    </xf>
    <xf numFmtId="49" fontId="17" fillId="0" borderId="10" xfId="0" applyNumberFormat="1" applyFont="1" applyBorder="1" applyAlignment="1">
      <alignment horizontal="center"/>
    </xf>
    <xf numFmtId="15" fontId="1" fillId="0" borderId="1" xfId="0" applyNumberFormat="1" applyFont="1" applyBorder="1" applyAlignment="1" applyProtection="1">
      <alignment horizontal="center" wrapText="1"/>
      <protection locked="0"/>
    </xf>
    <xf numFmtId="0" fontId="25" fillId="4" borderId="8" xfId="0" applyFont="1" applyFill="1" applyBorder="1" applyAlignment="1" applyProtection="1">
      <alignment wrapText="1"/>
      <protection locked="0"/>
    </xf>
    <xf numFmtId="0" fontId="18" fillId="0" borderId="8" xfId="0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49" fontId="7" fillId="4" borderId="16" xfId="0" applyNumberFormat="1" applyFont="1" applyFill="1" applyBorder="1" applyAlignment="1" applyProtection="1">
      <alignment wrapText="1"/>
      <protection locked="0"/>
    </xf>
    <xf numFmtId="0" fontId="7" fillId="4" borderId="17" xfId="0" applyFont="1" applyFill="1" applyBorder="1" applyAlignment="1" applyProtection="1">
      <alignment wrapText="1"/>
      <protection locked="0"/>
    </xf>
    <xf numFmtId="0" fontId="27" fillId="0" borderId="10" xfId="0" applyFont="1" applyBorder="1" applyAlignment="1">
      <alignment wrapText="1"/>
    </xf>
    <xf numFmtId="15" fontId="28" fillId="0" borderId="10" xfId="0" applyNumberFormat="1" applyFont="1" applyBorder="1" applyAlignment="1">
      <alignment horizontal="left"/>
    </xf>
    <xf numFmtId="0" fontId="28" fillId="0" borderId="10" xfId="0" applyFont="1" applyBorder="1"/>
    <xf numFmtId="49" fontId="23" fillId="0" borderId="1" xfId="0" applyNumberFormat="1" applyFont="1" applyBorder="1" applyAlignment="1" applyProtection="1">
      <alignment horizontal="center" wrapText="1"/>
      <protection locked="0"/>
    </xf>
    <xf numFmtId="0" fontId="3" fillId="4" borderId="2" xfId="0" quotePrefix="1" applyFont="1" applyFill="1" applyBorder="1" applyAlignment="1" applyProtection="1">
      <alignment horizontal="center" vertical="center" wrapText="1"/>
      <protection locked="0"/>
    </xf>
    <xf numFmtId="49" fontId="29" fillId="0" borderId="1" xfId="0" applyNumberFormat="1" applyFont="1" applyBorder="1" applyAlignment="1" applyProtection="1">
      <alignment horizontal="center" wrapText="1"/>
      <protection locked="0"/>
    </xf>
    <xf numFmtId="0" fontId="27" fillId="4" borderId="2" xfId="0" quotePrefix="1" applyFont="1" applyFill="1" applyBorder="1" applyAlignment="1" applyProtection="1">
      <alignment horizontal="center" vertical="top" wrapText="1"/>
      <protection locked="0"/>
    </xf>
    <xf numFmtId="0" fontId="27" fillId="4" borderId="7" xfId="0" quotePrefix="1" applyFont="1" applyFill="1" applyBorder="1" applyAlignment="1" applyProtection="1">
      <alignment horizontal="center" wrapText="1"/>
      <protection locked="0"/>
    </xf>
    <xf numFmtId="49" fontId="2" fillId="0" borderId="41" xfId="0" applyNumberFormat="1" applyFont="1" applyBorder="1" applyAlignment="1">
      <alignment horizontal="center"/>
    </xf>
    <xf numFmtId="0" fontId="6" fillId="0" borderId="20" xfId="0" applyFont="1" applyBorder="1"/>
    <xf numFmtId="14" fontId="2" fillId="0" borderId="41" xfId="0" applyNumberFormat="1" applyFont="1" applyBorder="1" applyAlignment="1">
      <alignment horizontal="center"/>
    </xf>
    <xf numFmtId="0" fontId="1" fillId="0" borderId="22" xfId="0" applyFont="1" applyBorder="1" applyAlignment="1" applyProtection="1">
      <alignment horizontal="center" vertical="top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33" fillId="0" borderId="58" xfId="0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32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8" fillId="0" borderId="27" xfId="0" quotePrefix="1" applyFont="1" applyBorder="1" applyAlignment="1" applyProtection="1">
      <alignment horizontal="center" vertical="center"/>
      <protection locked="0"/>
    </xf>
    <xf numFmtId="0" fontId="8" fillId="0" borderId="26" xfId="0" quotePrefix="1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top" wrapText="1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0" fillId="0" borderId="32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30" fillId="0" borderId="41" xfId="0" applyFont="1" applyBorder="1" applyAlignment="1" applyProtection="1">
      <alignment horizontal="center" vertical="center" wrapText="1"/>
      <protection locked="0"/>
    </xf>
    <xf numFmtId="14" fontId="3" fillId="0" borderId="10" xfId="0" applyNumberFormat="1" applyFont="1" applyBorder="1" applyAlignment="1" applyProtection="1">
      <alignment horizontal="center" vertical="center" wrapText="1"/>
      <protection locked="0"/>
    </xf>
    <xf numFmtId="14" fontId="3" fillId="0" borderId="52" xfId="0" applyNumberFormat="1" applyFont="1" applyBorder="1" applyAlignment="1" applyProtection="1">
      <alignment horizontal="center" vertical="center" wrapText="1"/>
      <protection locked="0"/>
    </xf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23" xfId="0" quotePrefix="1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/>
      <protection locked="0"/>
    </xf>
    <xf numFmtId="0" fontId="1" fillId="7" borderId="3" xfId="0" applyFont="1" applyFill="1" applyBorder="1" applyAlignment="1" applyProtection="1">
      <alignment horizontal="left" vertical="top"/>
      <protection locked="0"/>
    </xf>
    <xf numFmtId="0" fontId="1" fillId="0" borderId="5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center" vertical="top"/>
      <protection locked="0"/>
    </xf>
    <xf numFmtId="0" fontId="1" fillId="0" borderId="55" xfId="0" applyFont="1" applyBorder="1" applyAlignment="1" applyProtection="1">
      <alignment horizontal="center" vertical="top"/>
      <protection locked="0"/>
    </xf>
    <xf numFmtId="0" fontId="3" fillId="0" borderId="56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14" fontId="1" fillId="0" borderId="10" xfId="0" applyNumberFormat="1" applyFont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7" borderId="5" xfId="0" applyFont="1" applyFill="1" applyBorder="1" applyAlignment="1" applyProtection="1">
      <alignment horizontal="center"/>
      <protection locked="0"/>
    </xf>
    <xf numFmtId="0" fontId="3" fillId="7" borderId="4" xfId="0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4" xfId="0" quotePrefix="1" applyFont="1" applyBorder="1" applyAlignment="1" applyProtection="1">
      <alignment horizontal="center"/>
      <protection locked="0"/>
    </xf>
    <xf numFmtId="0" fontId="1" fillId="0" borderId="9" xfId="0" quotePrefix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26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20" xfId="0" quotePrefix="1" applyFont="1" applyBorder="1" applyAlignment="1" applyProtection="1">
      <alignment horizontal="left" vertical="center" wrapText="1"/>
      <protection locked="0"/>
    </xf>
    <xf numFmtId="0" fontId="3" fillId="0" borderId="20" xfId="0" quotePrefix="1" applyFont="1" applyBorder="1" applyAlignment="1" applyProtection="1">
      <alignment horizontal="left" vertical="center"/>
      <protection locked="0"/>
    </xf>
    <xf numFmtId="0" fontId="3" fillId="0" borderId="14" xfId="0" quotePrefix="1" applyFont="1" applyBorder="1" applyAlignment="1" applyProtection="1">
      <alignment horizontal="left" vertical="center"/>
      <protection locked="0"/>
    </xf>
    <xf numFmtId="0" fontId="3" fillId="0" borderId="1" xfId="0" quotePrefix="1" applyFont="1" applyBorder="1" applyAlignment="1" applyProtection="1">
      <alignment horizontal="left" vertical="center"/>
      <protection locked="0"/>
    </xf>
    <xf numFmtId="0" fontId="3" fillId="0" borderId="11" xfId="0" quotePrefix="1" applyFont="1" applyBorder="1" applyAlignment="1" applyProtection="1">
      <alignment horizontal="left" vertical="center"/>
      <protection locked="0"/>
    </xf>
    <xf numFmtId="2" fontId="8" fillId="0" borderId="32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25" fillId="0" borderId="20" xfId="0" quotePrefix="1" applyFont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2" fontId="8" fillId="0" borderId="33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4" xfId="0" quotePrefix="1" applyFont="1" applyBorder="1" applyAlignment="1" applyProtection="1">
      <alignment horizontal="left"/>
      <protection locked="0"/>
    </xf>
    <xf numFmtId="0" fontId="3" fillId="0" borderId="9" xfId="0" quotePrefix="1" applyFont="1" applyBorder="1" applyAlignment="1" applyProtection="1">
      <alignment horizontal="left"/>
      <protection locked="0"/>
    </xf>
    <xf numFmtId="0" fontId="3" fillId="0" borderId="4" xfId="0" quotePrefix="1" applyFont="1" applyBorder="1" applyAlignment="1" applyProtection="1">
      <alignment horizontal="left" vertical="center"/>
      <protection locked="0"/>
    </xf>
    <xf numFmtId="0" fontId="3" fillId="0" borderId="9" xfId="0" quotePrefix="1" applyFont="1" applyBorder="1" applyAlignment="1" applyProtection="1">
      <alignment horizontal="left" vertical="center"/>
      <protection locked="0"/>
    </xf>
    <xf numFmtId="165" fontId="8" fillId="0" borderId="35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horizontal="center"/>
    </xf>
    <xf numFmtId="2" fontId="8" fillId="0" borderId="34" xfId="0" applyNumberFormat="1" applyFont="1" applyBorder="1" applyAlignment="1">
      <alignment horizontal="center" wrapText="1"/>
    </xf>
    <xf numFmtId="2" fontId="8" fillId="0" borderId="11" xfId="0" applyNumberFormat="1" applyFont="1" applyBorder="1" applyAlignment="1">
      <alignment horizontal="center" wrapText="1"/>
    </xf>
    <xf numFmtId="164" fontId="8" fillId="0" borderId="34" xfId="0" applyNumberFormat="1" applyFont="1" applyBorder="1" applyAlignment="1">
      <alignment horizontal="center" wrapText="1"/>
    </xf>
    <xf numFmtId="164" fontId="8" fillId="0" borderId="11" xfId="0" applyNumberFormat="1" applyFont="1" applyBorder="1" applyAlignment="1">
      <alignment horizontal="center" wrapText="1"/>
    </xf>
    <xf numFmtId="2" fontId="8" fillId="0" borderId="35" xfId="0" applyNumberFormat="1" applyFont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  <xf numFmtId="164" fontId="8" fillId="0" borderId="35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4" fontId="19" fillId="5" borderId="34" xfId="0" applyNumberFormat="1" applyFont="1" applyFill="1" applyBorder="1" applyAlignment="1">
      <alignment horizontal="center" vertical="center" wrapText="1"/>
    </xf>
    <xf numFmtId="164" fontId="19" fillId="5" borderId="11" xfId="0" applyNumberFormat="1" applyFont="1" applyFill="1" applyBorder="1" applyAlignment="1">
      <alignment horizontal="center" vertical="center" wrapText="1"/>
    </xf>
    <xf numFmtId="2" fontId="19" fillId="5" borderId="34" xfId="0" applyNumberFormat="1" applyFont="1" applyFill="1" applyBorder="1" applyAlignment="1">
      <alignment horizontal="center" wrapText="1"/>
    </xf>
    <xf numFmtId="2" fontId="19" fillId="5" borderId="11" xfId="0" applyNumberFormat="1" applyFont="1" applyFill="1" applyBorder="1" applyAlignment="1">
      <alignment horizontal="center" wrapText="1"/>
    </xf>
    <xf numFmtId="0" fontId="3" fillId="0" borderId="57" xfId="0" applyFont="1" applyBorder="1" applyAlignment="1" applyProtection="1">
      <alignment horizontal="left"/>
      <protection locked="0"/>
    </xf>
    <xf numFmtId="0" fontId="3" fillId="0" borderId="58" xfId="0" applyFont="1" applyBorder="1" applyAlignment="1" applyProtection="1">
      <alignment horizontal="left"/>
      <protection locked="0"/>
    </xf>
    <xf numFmtId="14" fontId="3" fillId="0" borderId="58" xfId="0" applyNumberFormat="1" applyFont="1" applyBorder="1" applyAlignment="1" applyProtection="1">
      <alignment horizontal="center" vertical="center" wrapText="1"/>
      <protection locked="0"/>
    </xf>
    <xf numFmtId="14" fontId="3" fillId="0" borderId="59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281940</xdr:colOff>
      <xdr:row>7</xdr:row>
      <xdr:rowOff>30480</xdr:rowOff>
    </xdr:from>
    <xdr:ext cx="241934" cy="43678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90787C8-4F5D-4C47-B44C-BFB7C9882672}"/>
            </a:ext>
          </a:extLst>
        </xdr:cNvPr>
        <xdr:cNvSpPr txBox="1"/>
      </xdr:nvSpPr>
      <xdr:spPr>
        <a:xfrm>
          <a:off x="7606665" y="1392555"/>
          <a:ext cx="2419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ES" sz="1100"/>
        </a:p>
        <a:p>
          <a:endParaRPr lang="es-ES" sz="1100"/>
        </a:p>
      </xdr:txBody>
    </xdr:sp>
    <xdr:clientData/>
  </xdr:oneCellAnchor>
  <xdr:oneCellAnchor>
    <xdr:from>
      <xdr:col>8</xdr:col>
      <xdr:colOff>281940</xdr:colOff>
      <xdr:row>7</xdr:row>
      <xdr:rowOff>30480</xdr:rowOff>
    </xdr:from>
    <xdr:ext cx="241934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7F5BDF04-8753-456D-B7C9-16C83E4FB836}"/>
            </a:ext>
          </a:extLst>
        </xdr:cNvPr>
        <xdr:cNvSpPr txBox="1"/>
      </xdr:nvSpPr>
      <xdr:spPr>
        <a:xfrm>
          <a:off x="7606665" y="1392555"/>
          <a:ext cx="2419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ES" sz="1100"/>
        </a:p>
        <a:p>
          <a:endParaRPr lang="es-ES" sz="1100"/>
        </a:p>
      </xdr:txBody>
    </xdr:sp>
    <xdr:clientData/>
  </xdr:oneCellAnchor>
  <xdr:oneCellAnchor>
    <xdr:from>
      <xdr:col>8</xdr:col>
      <xdr:colOff>281940</xdr:colOff>
      <xdr:row>7</xdr:row>
      <xdr:rowOff>30480</xdr:rowOff>
    </xdr:from>
    <xdr:ext cx="241934" cy="436786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C94211EC-3CD2-4AE2-BC83-3EDA6E1A36F2}"/>
            </a:ext>
          </a:extLst>
        </xdr:cNvPr>
        <xdr:cNvSpPr txBox="1"/>
      </xdr:nvSpPr>
      <xdr:spPr>
        <a:xfrm>
          <a:off x="7606665" y="1392555"/>
          <a:ext cx="2419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ES" sz="1100"/>
        </a:p>
        <a:p>
          <a:endParaRPr lang="es-ES" sz="1100"/>
        </a:p>
      </xdr:txBody>
    </xdr:sp>
    <xdr:clientData/>
  </xdr:oneCellAnchor>
  <xdr:oneCellAnchor>
    <xdr:from>
      <xdr:col>8</xdr:col>
      <xdr:colOff>281940</xdr:colOff>
      <xdr:row>7</xdr:row>
      <xdr:rowOff>30480</xdr:rowOff>
    </xdr:from>
    <xdr:ext cx="241934" cy="436786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650DB86-EFC7-403A-B6D3-5070C2B78920}"/>
            </a:ext>
          </a:extLst>
        </xdr:cNvPr>
        <xdr:cNvSpPr txBox="1"/>
      </xdr:nvSpPr>
      <xdr:spPr>
        <a:xfrm>
          <a:off x="7606665" y="1392555"/>
          <a:ext cx="2419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ES" sz="1100"/>
        </a:p>
        <a:p>
          <a:endParaRPr lang="es-ES" sz="1100"/>
        </a:p>
      </xdr:txBody>
    </xdr:sp>
    <xdr:clientData/>
  </xdr:oneCellAnchor>
  <xdr:oneCellAnchor>
    <xdr:from>
      <xdr:col>8</xdr:col>
      <xdr:colOff>281940</xdr:colOff>
      <xdr:row>7</xdr:row>
      <xdr:rowOff>30480</xdr:rowOff>
    </xdr:from>
    <xdr:ext cx="241934" cy="436786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A170C0AF-7785-443F-A8D3-03D5B17D49DA}"/>
            </a:ext>
          </a:extLst>
        </xdr:cNvPr>
        <xdr:cNvSpPr txBox="1"/>
      </xdr:nvSpPr>
      <xdr:spPr>
        <a:xfrm>
          <a:off x="7606665" y="1392555"/>
          <a:ext cx="2419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ES" sz="1100"/>
        </a:p>
        <a:p>
          <a:endParaRPr lang="es-ES" sz="1100"/>
        </a:p>
      </xdr:txBody>
    </xdr:sp>
    <xdr:clientData/>
  </xdr:oneCellAnchor>
  <xdr:oneCellAnchor>
    <xdr:from>
      <xdr:col>8</xdr:col>
      <xdr:colOff>281940</xdr:colOff>
      <xdr:row>7</xdr:row>
      <xdr:rowOff>30480</xdr:rowOff>
    </xdr:from>
    <xdr:ext cx="241934" cy="436786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169A136D-30BB-4D70-832A-B14FD1110B34}"/>
            </a:ext>
          </a:extLst>
        </xdr:cNvPr>
        <xdr:cNvSpPr txBox="1"/>
      </xdr:nvSpPr>
      <xdr:spPr>
        <a:xfrm>
          <a:off x="7606665" y="1392555"/>
          <a:ext cx="2419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ES" sz="1100"/>
        </a:p>
        <a:p>
          <a:endParaRPr lang="es-ES" sz="1100"/>
        </a:p>
      </xdr:txBody>
    </xdr:sp>
    <xdr:clientData/>
  </xdr:oneCellAnchor>
  <xdr:oneCellAnchor>
    <xdr:from>
      <xdr:col>8</xdr:col>
      <xdr:colOff>281940</xdr:colOff>
      <xdr:row>7</xdr:row>
      <xdr:rowOff>30480</xdr:rowOff>
    </xdr:from>
    <xdr:ext cx="241934" cy="436786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65AD7AF4-061A-4B10-BF38-4C5DEB881484}"/>
            </a:ext>
          </a:extLst>
        </xdr:cNvPr>
        <xdr:cNvSpPr txBox="1"/>
      </xdr:nvSpPr>
      <xdr:spPr>
        <a:xfrm>
          <a:off x="7606665" y="1392555"/>
          <a:ext cx="2419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ES" sz="1100"/>
        </a:p>
        <a:p>
          <a:endParaRPr lang="es-ES" sz="1100"/>
        </a:p>
      </xdr:txBody>
    </xdr:sp>
    <xdr:clientData/>
  </xdr:oneCellAnchor>
  <xdr:oneCellAnchor>
    <xdr:from>
      <xdr:col>8</xdr:col>
      <xdr:colOff>281940</xdr:colOff>
      <xdr:row>7</xdr:row>
      <xdr:rowOff>30480</xdr:rowOff>
    </xdr:from>
    <xdr:ext cx="241934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74044596-248A-4904-A98D-F7BA5FA6DF3E}"/>
            </a:ext>
          </a:extLst>
        </xdr:cNvPr>
        <xdr:cNvSpPr txBox="1"/>
      </xdr:nvSpPr>
      <xdr:spPr>
        <a:xfrm>
          <a:off x="7606665" y="1392555"/>
          <a:ext cx="2419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ES" sz="1100"/>
        </a:p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B6B8-354E-4266-AE9E-C82DDA6C836C}">
  <sheetPr>
    <tabColor theme="3" tint="0.59999389629810485"/>
  </sheetPr>
  <dimension ref="A1:L248"/>
  <sheetViews>
    <sheetView tabSelected="1" view="pageLayout" topLeftCell="A248" zoomScaleNormal="100" workbookViewId="0">
      <selection activeCell="C205" sqref="C205"/>
    </sheetView>
  </sheetViews>
  <sheetFormatPr baseColWidth="10" defaultRowHeight="15.05" x14ac:dyDescent="0.25"/>
  <cols>
    <col min="1" max="1" width="24.81640625" customWidth="1"/>
    <col min="2" max="2" width="9.36328125" customWidth="1"/>
    <col min="3" max="3" width="19.6328125" customWidth="1"/>
    <col min="4" max="4" width="6.90625" customWidth="1"/>
    <col min="5" max="5" width="5.6328125" customWidth="1"/>
    <col min="6" max="6" width="5.54296875" customWidth="1"/>
    <col min="7" max="7" width="7.81640625" customWidth="1"/>
    <col min="8" max="8" width="4.90625" customWidth="1"/>
    <col min="9" max="9" width="6" hidden="1" customWidth="1"/>
    <col min="10" max="10" width="4.1796875" customWidth="1"/>
    <col min="11" max="11" width="6.36328125" customWidth="1"/>
    <col min="12" max="12" width="5.36328125" customWidth="1"/>
  </cols>
  <sheetData>
    <row r="1" spans="1:9" x14ac:dyDescent="0.25">
      <c r="A1" s="312" t="s">
        <v>0</v>
      </c>
      <c r="B1" s="312"/>
      <c r="C1" s="312"/>
      <c r="D1" s="312"/>
      <c r="E1" s="312"/>
      <c r="F1" s="312"/>
      <c r="G1" s="312"/>
      <c r="H1" s="312"/>
      <c r="I1" s="312"/>
    </row>
    <row r="2" spans="1:9" hidden="1" x14ac:dyDescent="0.25">
      <c r="A2" s="312" t="s">
        <v>27</v>
      </c>
      <c r="B2" s="312"/>
      <c r="C2" s="312"/>
      <c r="D2" s="312"/>
      <c r="E2" s="312"/>
      <c r="F2" s="312"/>
      <c r="G2" s="312"/>
      <c r="H2" s="312"/>
      <c r="I2" s="312"/>
    </row>
    <row r="3" spans="1:9" ht="15.65" thickBot="1" x14ac:dyDescent="0.3">
      <c r="A3" s="312" t="s">
        <v>111</v>
      </c>
      <c r="B3" s="312"/>
      <c r="C3" s="312"/>
      <c r="D3" s="312"/>
      <c r="E3" s="312"/>
      <c r="F3" s="312"/>
      <c r="G3" s="312"/>
      <c r="H3" s="312"/>
      <c r="I3" s="312"/>
    </row>
    <row r="4" spans="1:9" ht="16.899999999999999" x14ac:dyDescent="0.25">
      <c r="A4" s="313" t="s">
        <v>40</v>
      </c>
      <c r="B4" s="314"/>
      <c r="C4" s="304"/>
      <c r="D4" s="315" t="s">
        <v>41</v>
      </c>
      <c r="E4" s="315"/>
      <c r="F4" s="316"/>
      <c r="G4" s="317"/>
      <c r="H4" s="317"/>
      <c r="I4" s="318"/>
    </row>
    <row r="5" spans="1:9" ht="15.05" customHeight="1" x14ac:dyDescent="0.25">
      <c r="A5" s="319" t="s">
        <v>42</v>
      </c>
      <c r="B5" s="320"/>
      <c r="C5" s="95"/>
      <c r="D5" s="321" t="s">
        <v>43</v>
      </c>
      <c r="E5" s="321"/>
      <c r="F5" s="322"/>
      <c r="G5" s="323"/>
      <c r="H5" s="323"/>
      <c r="I5" s="324"/>
    </row>
    <row r="6" spans="1:9" ht="15.05" customHeight="1" x14ac:dyDescent="0.25">
      <c r="A6" s="319" t="s">
        <v>44</v>
      </c>
      <c r="B6" s="320"/>
      <c r="C6" s="96"/>
      <c r="D6" s="321" t="s">
        <v>45</v>
      </c>
      <c r="E6" s="321"/>
      <c r="F6" s="325"/>
      <c r="G6" s="325"/>
      <c r="H6" s="325"/>
      <c r="I6" s="326"/>
    </row>
    <row r="7" spans="1:9" ht="15.05" customHeight="1" x14ac:dyDescent="0.25">
      <c r="A7" s="328" t="s">
        <v>46</v>
      </c>
      <c r="B7" s="329"/>
      <c r="C7" s="288"/>
      <c r="D7" s="330" t="s">
        <v>58</v>
      </c>
      <c r="E7" s="330"/>
      <c r="F7" s="325"/>
      <c r="G7" s="325"/>
      <c r="H7" s="325"/>
      <c r="I7" s="326"/>
    </row>
    <row r="8" spans="1:9" ht="30.05" customHeight="1" x14ac:dyDescent="0.25">
      <c r="A8" s="331" t="s">
        <v>47</v>
      </c>
      <c r="B8" s="332"/>
      <c r="C8" s="178"/>
      <c r="D8" s="333" t="s">
        <v>59</v>
      </c>
      <c r="E8" s="334"/>
      <c r="F8" s="335"/>
      <c r="G8" s="335"/>
      <c r="H8" s="335"/>
      <c r="I8" s="336"/>
    </row>
    <row r="9" spans="1:9" ht="15.05" customHeight="1" x14ac:dyDescent="0.3">
      <c r="A9" s="358" t="s">
        <v>97</v>
      </c>
      <c r="B9" s="359"/>
      <c r="C9" s="303"/>
      <c r="D9" s="321" t="s">
        <v>48</v>
      </c>
      <c r="E9" s="321"/>
      <c r="F9" s="351"/>
      <c r="G9" s="351"/>
      <c r="H9" s="351"/>
      <c r="I9" s="352"/>
    </row>
    <row r="10" spans="1:9" ht="43.55" customHeight="1" thickBot="1" x14ac:dyDescent="0.35">
      <c r="A10" s="348" t="s">
        <v>98</v>
      </c>
      <c r="B10" s="349"/>
      <c r="C10" s="305"/>
      <c r="D10" s="350"/>
      <c r="E10" s="350"/>
      <c r="F10" s="353"/>
      <c r="G10" s="353"/>
      <c r="H10" s="353"/>
      <c r="I10" s="352"/>
    </row>
    <row r="11" spans="1:9" ht="14.25" customHeight="1" thickBot="1" x14ac:dyDescent="0.3">
      <c r="A11" s="366" t="s">
        <v>117</v>
      </c>
      <c r="B11" s="367"/>
      <c r="C11" s="367"/>
      <c r="D11" s="367"/>
      <c r="E11" s="367"/>
      <c r="F11" s="367"/>
      <c r="G11" s="367"/>
      <c r="H11" s="367"/>
      <c r="I11" s="368"/>
    </row>
    <row r="12" spans="1:9" ht="18.8" customHeight="1" x14ac:dyDescent="0.25">
      <c r="A12" s="369"/>
      <c r="B12" s="370"/>
      <c r="C12" s="370"/>
      <c r="D12" s="306" t="s">
        <v>112</v>
      </c>
      <c r="E12" s="306" t="s">
        <v>113</v>
      </c>
      <c r="F12" s="371" t="s">
        <v>100</v>
      </c>
      <c r="G12" s="371"/>
      <c r="H12" s="371"/>
      <c r="I12" s="372"/>
    </row>
    <row r="13" spans="1:9" ht="14.25" customHeight="1" x14ac:dyDescent="0.25">
      <c r="A13" s="373" t="s">
        <v>114</v>
      </c>
      <c r="B13" s="374"/>
      <c r="C13" s="374"/>
      <c r="D13" s="307"/>
      <c r="E13" s="308"/>
      <c r="F13" s="375"/>
      <c r="G13" s="375"/>
      <c r="H13" s="375"/>
      <c r="I13" s="376"/>
    </row>
    <row r="14" spans="1:9" ht="15.05" customHeight="1" x14ac:dyDescent="0.25">
      <c r="A14" s="377" t="s">
        <v>115</v>
      </c>
      <c r="B14" s="378"/>
      <c r="C14" s="378"/>
      <c r="D14" s="307"/>
      <c r="E14" s="308"/>
      <c r="F14" s="351"/>
      <c r="G14" s="351"/>
      <c r="H14" s="351"/>
      <c r="I14" s="352"/>
    </row>
    <row r="15" spans="1:9" ht="15.05" customHeight="1" x14ac:dyDescent="0.25">
      <c r="A15" s="377" t="s">
        <v>118</v>
      </c>
      <c r="B15" s="378"/>
      <c r="C15" s="378"/>
      <c r="D15" s="307"/>
      <c r="E15" s="308"/>
      <c r="F15" s="351"/>
      <c r="G15" s="351"/>
      <c r="H15" s="351"/>
      <c r="I15" s="352"/>
    </row>
    <row r="16" spans="1:9" ht="15.05" customHeight="1" x14ac:dyDescent="0.25">
      <c r="A16" s="377" t="s">
        <v>119</v>
      </c>
      <c r="B16" s="378"/>
      <c r="C16" s="378"/>
      <c r="D16" s="307"/>
      <c r="E16" s="308"/>
      <c r="F16" s="351"/>
      <c r="G16" s="351"/>
      <c r="H16" s="351"/>
      <c r="I16" s="352"/>
    </row>
    <row r="17" spans="1:9" ht="15.05" customHeight="1" thickBot="1" x14ac:dyDescent="0.3">
      <c r="A17" s="431" t="s">
        <v>116</v>
      </c>
      <c r="B17" s="432"/>
      <c r="C17" s="432"/>
      <c r="D17" s="309"/>
      <c r="E17" s="310"/>
      <c r="F17" s="433"/>
      <c r="G17" s="433"/>
      <c r="H17" s="433"/>
      <c r="I17" s="434"/>
    </row>
    <row r="18" spans="1:9" ht="15.05" customHeight="1" thickBot="1" x14ac:dyDescent="0.3">
      <c r="A18" s="379"/>
      <c r="B18" s="380"/>
      <c r="C18" s="380"/>
      <c r="D18" s="380"/>
      <c r="E18" s="380"/>
      <c r="F18" s="380"/>
      <c r="G18" s="380"/>
      <c r="H18" s="381"/>
      <c r="I18" s="311"/>
    </row>
    <row r="19" spans="1:9" ht="16.3" customHeight="1" thickBot="1" x14ac:dyDescent="0.3">
      <c r="A19" s="354" t="s">
        <v>100</v>
      </c>
      <c r="B19" s="346" t="s">
        <v>29</v>
      </c>
      <c r="C19" s="356" t="s">
        <v>1</v>
      </c>
      <c r="D19" s="360" t="s">
        <v>5</v>
      </c>
      <c r="E19" s="361"/>
      <c r="F19" s="361"/>
      <c r="G19" s="361"/>
      <c r="H19" s="361"/>
      <c r="I19" s="361"/>
    </row>
    <row r="20" spans="1:9" ht="15.65" customHeight="1" x14ac:dyDescent="0.25">
      <c r="A20" s="354"/>
      <c r="B20" s="346"/>
      <c r="C20" s="356"/>
      <c r="D20" s="112" t="s">
        <v>50</v>
      </c>
      <c r="E20" s="113" t="s">
        <v>56</v>
      </c>
      <c r="F20" s="362" t="s">
        <v>54</v>
      </c>
      <c r="G20" s="364" t="s">
        <v>3</v>
      </c>
      <c r="H20" s="365" t="s">
        <v>49</v>
      </c>
      <c r="I20" s="114" t="s">
        <v>51</v>
      </c>
    </row>
    <row r="21" spans="1:9" ht="15.65" thickBot="1" x14ac:dyDescent="0.3">
      <c r="A21" s="355"/>
      <c r="B21" s="347"/>
      <c r="C21" s="357"/>
      <c r="D21" s="112" t="s">
        <v>52</v>
      </c>
      <c r="E21" s="256" t="s">
        <v>57</v>
      </c>
      <c r="F21" s="363"/>
      <c r="G21" s="364"/>
      <c r="H21" s="365"/>
      <c r="I21" s="114" t="s">
        <v>53</v>
      </c>
    </row>
    <row r="22" spans="1:9" ht="15.65" thickBot="1" x14ac:dyDescent="0.3">
      <c r="A22" s="277" t="s">
        <v>101</v>
      </c>
      <c r="B22" s="270"/>
      <c r="C22" s="196" t="s">
        <v>104</v>
      </c>
      <c r="D22" s="263"/>
      <c r="E22" s="264">
        <f>IF(SUM(F23:H24)&gt;60,"60",SUM(E23:E24))</f>
        <v>0</v>
      </c>
      <c r="F22" s="265">
        <f>IF(SUM(F23:F24)&gt;60,"60",SUM(F23:F24))</f>
        <v>0</v>
      </c>
      <c r="G22" s="265">
        <f>IF(SUM(G23:G24)&gt;60,"60",SUM(G23:G24))</f>
        <v>0</v>
      </c>
      <c r="H22" s="265">
        <f>IF(SUM(H23:H24)&gt;60,"60",SUM(H23:H24))</f>
        <v>0</v>
      </c>
      <c r="I22" s="266">
        <f>D22-E22</f>
        <v>0</v>
      </c>
    </row>
    <row r="23" spans="1:9" ht="15.65" thickBot="1" x14ac:dyDescent="0.3">
      <c r="A23" s="9" t="s">
        <v>103</v>
      </c>
      <c r="B23" s="55"/>
      <c r="C23" s="255"/>
      <c r="D23" s="259"/>
      <c r="E23" s="260">
        <f>F23+G23+H23</f>
        <v>0</v>
      </c>
      <c r="F23" s="261">
        <v>0</v>
      </c>
      <c r="G23" s="262">
        <v>0</v>
      </c>
      <c r="H23" s="262">
        <v>0</v>
      </c>
      <c r="I23" s="266">
        <f t="shared" ref="I23:I24" si="0">D23-E23</f>
        <v>0</v>
      </c>
    </row>
    <row r="24" spans="1:9" ht="15.65" thickBot="1" x14ac:dyDescent="0.3">
      <c r="A24" s="9" t="s">
        <v>99</v>
      </c>
      <c r="B24" s="55"/>
      <c r="C24" s="255"/>
      <c r="D24" s="271"/>
      <c r="E24" s="260">
        <f>F24+G24+H24</f>
        <v>0</v>
      </c>
      <c r="F24" s="272">
        <v>0</v>
      </c>
      <c r="G24" s="273">
        <v>0</v>
      </c>
      <c r="H24" s="273">
        <v>0</v>
      </c>
      <c r="I24" s="266">
        <f t="shared" si="0"/>
        <v>0</v>
      </c>
    </row>
    <row r="25" spans="1:9" ht="15.65" thickBot="1" x14ac:dyDescent="0.3">
      <c r="A25" s="267" t="s">
        <v>102</v>
      </c>
      <c r="B25" s="270"/>
      <c r="C25" s="196"/>
      <c r="D25" s="197"/>
      <c r="E25" s="274"/>
      <c r="F25" s="198"/>
      <c r="G25" s="275"/>
      <c r="H25" s="199"/>
      <c r="I25" s="276"/>
    </row>
    <row r="26" spans="1:9" ht="15.65" thickBot="1" x14ac:dyDescent="0.3">
      <c r="A26" s="268" t="s">
        <v>6</v>
      </c>
      <c r="B26" s="55"/>
      <c r="C26" s="269"/>
      <c r="D26" s="257"/>
      <c r="E26" s="201">
        <f>SUM(F26:H26)</f>
        <v>0</v>
      </c>
      <c r="F26" s="253">
        <f>SUM(F27:F29)</f>
        <v>0</v>
      </c>
      <c r="G26" s="254">
        <f>SUM(G27:G29)</f>
        <v>0</v>
      </c>
      <c r="H26" s="181">
        <f>SUM(H27:H29)</f>
        <v>0</v>
      </c>
      <c r="I26" s="258">
        <f t="shared" ref="I26:I53" si="1">E26-D26</f>
        <v>0</v>
      </c>
    </row>
    <row r="27" spans="1:9" ht="15.65" thickBot="1" x14ac:dyDescent="0.3">
      <c r="A27" s="9"/>
      <c r="B27" s="152"/>
      <c r="C27" s="11"/>
      <c r="D27" s="182"/>
      <c r="E27" s="5">
        <f>SUM(F27:H27)</f>
        <v>0</v>
      </c>
      <c r="F27" s="82"/>
      <c r="G27" s="83"/>
      <c r="H27" s="84"/>
      <c r="I27" s="84">
        <f t="shared" si="1"/>
        <v>0</v>
      </c>
    </row>
    <row r="28" spans="1:9" ht="15.65" thickBot="1" x14ac:dyDescent="0.3">
      <c r="A28" s="9"/>
      <c r="B28" s="152"/>
      <c r="C28" s="11"/>
      <c r="D28" s="182"/>
      <c r="E28" s="5">
        <f>SUM(F28:H28)</f>
        <v>0</v>
      </c>
      <c r="F28" s="183"/>
      <c r="G28" s="83">
        <v>0</v>
      </c>
      <c r="H28" s="84"/>
      <c r="I28" s="84">
        <f t="shared" si="1"/>
        <v>0</v>
      </c>
    </row>
    <row r="29" spans="1:9" ht="15.65" thickBot="1" x14ac:dyDescent="0.3">
      <c r="A29" s="3"/>
      <c r="B29" s="56"/>
      <c r="C29" s="7"/>
      <c r="D29" s="101"/>
      <c r="E29" s="5">
        <f>SUM(F29:H29)</f>
        <v>0</v>
      </c>
      <c r="F29" s="85"/>
      <c r="G29" s="85"/>
      <c r="H29" s="86"/>
      <c r="I29" s="84">
        <f t="shared" si="1"/>
        <v>0</v>
      </c>
    </row>
    <row r="30" spans="1:9" ht="15.65" thickBot="1" x14ac:dyDescent="0.3">
      <c r="A30" s="9" t="s">
        <v>7</v>
      </c>
      <c r="B30" s="55"/>
      <c r="C30" s="139"/>
      <c r="D30" s="140"/>
      <c r="E30" s="28">
        <f>SUM(F30:H30)</f>
        <v>0</v>
      </c>
      <c r="F30" s="141">
        <f>SUM(F31:F34)</f>
        <v>0</v>
      </c>
      <c r="G30" s="141">
        <f>SUM(G31:G34)</f>
        <v>0</v>
      </c>
      <c r="H30" s="141">
        <f>SUM(H31:H34)</f>
        <v>0</v>
      </c>
      <c r="I30" s="142">
        <f t="shared" si="1"/>
        <v>0</v>
      </c>
    </row>
    <row r="31" spans="1:9" ht="15.65" thickBot="1" x14ac:dyDescent="0.3">
      <c r="A31" s="4"/>
      <c r="B31" s="298"/>
      <c r="C31" s="70"/>
      <c r="D31" s="102"/>
      <c r="E31" s="5">
        <f t="shared" ref="E31:E53" si="2">SUM(F31:H31)</f>
        <v>0</v>
      </c>
      <c r="F31" s="87"/>
      <c r="G31" s="87"/>
      <c r="H31" s="88">
        <v>0</v>
      </c>
      <c r="I31" s="84">
        <f t="shared" si="1"/>
        <v>0</v>
      </c>
    </row>
    <row r="32" spans="1:9" ht="15.65" thickBot="1" x14ac:dyDescent="0.3">
      <c r="A32" s="9"/>
      <c r="B32" s="158"/>
      <c r="C32" s="70"/>
      <c r="D32" s="102"/>
      <c r="E32" s="5">
        <f t="shared" si="2"/>
        <v>0</v>
      </c>
      <c r="F32" s="87">
        <v>0</v>
      </c>
      <c r="G32" s="87"/>
      <c r="H32" s="88"/>
      <c r="I32" s="84">
        <f t="shared" si="1"/>
        <v>0</v>
      </c>
    </row>
    <row r="33" spans="1:9" ht="15.65" thickBot="1" x14ac:dyDescent="0.3">
      <c r="A33" s="3"/>
      <c r="B33" s="56"/>
      <c r="C33" s="7"/>
      <c r="D33" s="101"/>
      <c r="E33" s="5">
        <f t="shared" si="2"/>
        <v>0</v>
      </c>
      <c r="F33" s="89"/>
      <c r="G33" s="89"/>
      <c r="H33" s="86"/>
      <c r="I33" s="84">
        <f t="shared" si="1"/>
        <v>0</v>
      </c>
    </row>
    <row r="34" spans="1:9" ht="15.65" thickBot="1" x14ac:dyDescent="0.3">
      <c r="A34" s="3"/>
      <c r="B34" s="56"/>
      <c r="C34" s="7"/>
      <c r="D34" s="101"/>
      <c r="E34" s="5">
        <f t="shared" si="2"/>
        <v>0</v>
      </c>
      <c r="F34" s="89"/>
      <c r="G34" s="89"/>
      <c r="H34" s="86"/>
      <c r="I34" s="84">
        <f t="shared" si="1"/>
        <v>0</v>
      </c>
    </row>
    <row r="35" spans="1:9" ht="15.65" thickBot="1" x14ac:dyDescent="0.3">
      <c r="A35" s="53" t="s">
        <v>26</v>
      </c>
      <c r="B35" s="12"/>
      <c r="C35" s="139"/>
      <c r="D35" s="140"/>
      <c r="E35" s="28">
        <f t="shared" si="2"/>
        <v>0</v>
      </c>
      <c r="F35" s="141">
        <f>SUM(F36:F40)</f>
        <v>0</v>
      </c>
      <c r="G35" s="141">
        <f>SUM(G36:G40)</f>
        <v>0</v>
      </c>
      <c r="H35" s="142">
        <f>SUM(H36:H40)</f>
        <v>0</v>
      </c>
      <c r="I35" s="127">
        <f t="shared" si="1"/>
        <v>0</v>
      </c>
    </row>
    <row r="36" spans="1:9" ht="15.65" thickBot="1" x14ac:dyDescent="0.3">
      <c r="A36" s="292"/>
      <c r="B36" s="293"/>
      <c r="C36" s="6"/>
      <c r="D36" s="102"/>
      <c r="E36" s="15">
        <f t="shared" si="2"/>
        <v>0</v>
      </c>
      <c r="F36" s="87">
        <v>0</v>
      </c>
      <c r="G36" s="87">
        <v>0</v>
      </c>
      <c r="H36" s="88"/>
      <c r="I36" s="84">
        <f t="shared" si="1"/>
        <v>0</v>
      </c>
    </row>
    <row r="37" spans="1:9" ht="15.65" thickBot="1" x14ac:dyDescent="0.3">
      <c r="A37" s="295"/>
      <c r="B37" s="296"/>
      <c r="C37" s="297"/>
      <c r="D37" s="102"/>
      <c r="E37" s="15">
        <f t="shared" si="2"/>
        <v>0</v>
      </c>
      <c r="F37" s="87"/>
      <c r="G37" s="87"/>
      <c r="H37" s="88"/>
      <c r="I37" s="84">
        <f t="shared" si="1"/>
        <v>0</v>
      </c>
    </row>
    <row r="38" spans="1:9" ht="15.65" thickBot="1" x14ac:dyDescent="0.3">
      <c r="A38" s="4"/>
      <c r="B38" s="55"/>
      <c r="C38" s="294"/>
      <c r="D38" s="102"/>
      <c r="E38" s="15">
        <f t="shared" si="2"/>
        <v>0</v>
      </c>
      <c r="F38" s="87"/>
      <c r="G38" s="87"/>
      <c r="H38" s="88"/>
      <c r="I38" s="84">
        <f t="shared" si="1"/>
        <v>0</v>
      </c>
    </row>
    <row r="39" spans="1:9" ht="15.65" thickBot="1" x14ac:dyDescent="0.3">
      <c r="A39" s="3"/>
      <c r="B39" s="56"/>
      <c r="C39" s="146"/>
      <c r="D39" s="101"/>
      <c r="E39" s="15">
        <f t="shared" si="2"/>
        <v>0</v>
      </c>
      <c r="F39" s="89"/>
      <c r="G39" s="89"/>
      <c r="H39" s="86"/>
      <c r="I39" s="84">
        <f t="shared" si="1"/>
        <v>0</v>
      </c>
    </row>
    <row r="40" spans="1:9" ht="15.65" thickBot="1" x14ac:dyDescent="0.3">
      <c r="A40" s="3"/>
      <c r="B40" s="56"/>
      <c r="C40" s="146"/>
      <c r="D40" s="101"/>
      <c r="E40" s="15">
        <f t="shared" si="2"/>
        <v>0</v>
      </c>
      <c r="F40" s="89"/>
      <c r="G40" s="89"/>
      <c r="H40" s="86"/>
      <c r="I40" s="84">
        <f t="shared" si="1"/>
        <v>0</v>
      </c>
    </row>
    <row r="41" spans="1:9" ht="15.65" thickBot="1" x14ac:dyDescent="0.3">
      <c r="A41" s="9" t="s">
        <v>8</v>
      </c>
      <c r="B41" s="55"/>
      <c r="C41" s="139"/>
      <c r="D41" s="140"/>
      <c r="E41" s="28">
        <f t="shared" si="2"/>
        <v>0</v>
      </c>
      <c r="F41" s="141">
        <f>SUM(F42:F44)</f>
        <v>0</v>
      </c>
      <c r="G41" s="141">
        <f>SUM(G42:G44)</f>
        <v>0</v>
      </c>
      <c r="H41" s="142">
        <f>SUM(H42:H44)</f>
        <v>0</v>
      </c>
      <c r="I41" s="142">
        <f t="shared" si="1"/>
        <v>0</v>
      </c>
    </row>
    <row r="42" spans="1:9" ht="16.3" thickBot="1" x14ac:dyDescent="0.35">
      <c r="A42" s="4"/>
      <c r="B42" s="289"/>
      <c r="C42" s="291"/>
      <c r="D42" s="58"/>
      <c r="E42" s="5">
        <f t="shared" si="2"/>
        <v>0</v>
      </c>
      <c r="F42" s="90"/>
      <c r="G42" s="90"/>
      <c r="H42" s="91">
        <v>0</v>
      </c>
      <c r="I42" s="84">
        <f t="shared" si="1"/>
        <v>0</v>
      </c>
    </row>
    <row r="43" spans="1:9" ht="15.65" thickBot="1" x14ac:dyDescent="0.3">
      <c r="A43" s="4"/>
      <c r="B43" s="55"/>
      <c r="C43" s="16"/>
      <c r="D43" s="58"/>
      <c r="E43" s="5">
        <f t="shared" si="2"/>
        <v>0</v>
      </c>
      <c r="F43" s="90"/>
      <c r="G43" s="90">
        <v>0</v>
      </c>
      <c r="H43" s="91"/>
      <c r="I43" s="84">
        <f t="shared" si="1"/>
        <v>0</v>
      </c>
    </row>
    <row r="44" spans="1:9" ht="15.65" thickBot="1" x14ac:dyDescent="0.3">
      <c r="A44" s="3"/>
      <c r="B44" s="56"/>
      <c r="C44" s="7"/>
      <c r="D44" s="101"/>
      <c r="E44" s="5">
        <f t="shared" si="2"/>
        <v>0</v>
      </c>
      <c r="F44" s="89"/>
      <c r="G44" s="89"/>
      <c r="H44" s="86"/>
      <c r="I44" s="84">
        <f t="shared" si="1"/>
        <v>0</v>
      </c>
    </row>
    <row r="45" spans="1:9" ht="26.95" thickBot="1" x14ac:dyDescent="0.3">
      <c r="A45" s="42" t="s">
        <v>9</v>
      </c>
      <c r="B45" s="47"/>
      <c r="C45" s="139"/>
      <c r="D45" s="140"/>
      <c r="E45" s="28">
        <f>SUM(F45:H45)</f>
        <v>0</v>
      </c>
      <c r="F45" s="141">
        <f>F46</f>
        <v>0</v>
      </c>
      <c r="G45" s="141">
        <f>G46</f>
        <v>0</v>
      </c>
      <c r="H45" s="141">
        <f>H46</f>
        <v>0</v>
      </c>
      <c r="I45" s="142">
        <f t="shared" si="1"/>
        <v>0</v>
      </c>
    </row>
    <row r="46" spans="1:9" ht="16.3" thickBot="1" x14ac:dyDescent="0.35">
      <c r="A46" s="4"/>
      <c r="B46" s="289"/>
      <c r="C46" s="290"/>
      <c r="D46" s="58"/>
      <c r="E46" s="5">
        <f t="shared" si="2"/>
        <v>0</v>
      </c>
      <c r="F46" s="90">
        <v>0</v>
      </c>
      <c r="G46" s="90"/>
      <c r="H46" s="90"/>
      <c r="I46" s="84">
        <f t="shared" si="1"/>
        <v>0</v>
      </c>
    </row>
    <row r="47" spans="1:9" ht="15.65" thickBot="1" x14ac:dyDescent="0.3">
      <c r="A47" s="53" t="s">
        <v>10</v>
      </c>
      <c r="B47" s="12"/>
      <c r="C47" s="143"/>
      <c r="D47" s="144"/>
      <c r="E47" s="28">
        <f>SUM(F47:H47)</f>
        <v>0</v>
      </c>
      <c r="F47" s="145">
        <f>F48</f>
        <v>0</v>
      </c>
      <c r="G47" s="145">
        <f>G48</f>
        <v>0</v>
      </c>
      <c r="H47" s="145">
        <f>H48</f>
        <v>0</v>
      </c>
      <c r="I47" s="127">
        <f t="shared" si="1"/>
        <v>0</v>
      </c>
    </row>
    <row r="48" spans="1:9" ht="15.65" thickBot="1" x14ac:dyDescent="0.3">
      <c r="A48" s="21"/>
      <c r="B48" s="71"/>
      <c r="C48" s="72"/>
      <c r="D48" s="103"/>
      <c r="E48" s="5">
        <f t="shared" si="2"/>
        <v>0</v>
      </c>
      <c r="F48" s="89"/>
      <c r="G48" s="89">
        <v>0</v>
      </c>
      <c r="H48" s="89"/>
      <c r="I48" s="84">
        <f t="shared" si="1"/>
        <v>0</v>
      </c>
    </row>
    <row r="49" spans="1:12" ht="15.65" thickBot="1" x14ac:dyDescent="0.3">
      <c r="A49" s="53" t="s">
        <v>11</v>
      </c>
      <c r="B49" s="12"/>
      <c r="C49" s="139"/>
      <c r="D49" s="140"/>
      <c r="E49" s="33">
        <f>SUM(F49:H49)</f>
        <v>0</v>
      </c>
      <c r="F49" s="200">
        <f>SUM(F50:F53)</f>
        <v>0</v>
      </c>
      <c r="G49" s="145">
        <f>SUM(G50:G53)</f>
        <v>0</v>
      </c>
      <c r="H49" s="202">
        <f>SUM(H50:H53)</f>
        <v>0</v>
      </c>
      <c r="I49" s="203">
        <f t="shared" si="1"/>
        <v>0</v>
      </c>
    </row>
    <row r="50" spans="1:12" ht="15.65" thickBot="1" x14ac:dyDescent="0.3">
      <c r="A50" s="4"/>
      <c r="B50" s="55"/>
      <c r="C50" s="17"/>
      <c r="D50" s="104"/>
      <c r="E50" s="5">
        <f t="shared" si="2"/>
        <v>0</v>
      </c>
      <c r="F50" s="92"/>
      <c r="G50" s="185"/>
      <c r="H50" s="189"/>
      <c r="I50" s="187">
        <f t="shared" si="1"/>
        <v>0</v>
      </c>
    </row>
    <row r="51" spans="1:12" ht="15.65" thickBot="1" x14ac:dyDescent="0.3">
      <c r="A51" s="4"/>
      <c r="B51" s="55"/>
      <c r="C51" s="17"/>
      <c r="D51" s="104"/>
      <c r="E51" s="5">
        <f t="shared" si="2"/>
        <v>0</v>
      </c>
      <c r="F51" s="92"/>
      <c r="G51" s="184">
        <v>0</v>
      </c>
      <c r="H51" s="189"/>
      <c r="I51" s="187">
        <f t="shared" si="1"/>
        <v>0</v>
      </c>
    </row>
    <row r="52" spans="1:12" ht="15.65" thickBot="1" x14ac:dyDescent="0.3">
      <c r="A52" s="4"/>
      <c r="B52" s="55"/>
      <c r="C52" s="17"/>
      <c r="D52" s="104"/>
      <c r="E52" s="5">
        <f t="shared" si="2"/>
        <v>0</v>
      </c>
      <c r="F52" s="92"/>
      <c r="G52" s="184"/>
      <c r="H52" s="189"/>
      <c r="I52" s="188">
        <f t="shared" si="1"/>
        <v>0</v>
      </c>
    </row>
    <row r="53" spans="1:12" ht="15.65" thickBot="1" x14ac:dyDescent="0.3">
      <c r="A53" s="18"/>
      <c r="B53" s="29"/>
      <c r="C53" s="19"/>
      <c r="D53" s="101"/>
      <c r="E53" s="5">
        <f t="shared" si="2"/>
        <v>0</v>
      </c>
      <c r="F53" s="93"/>
      <c r="G53" s="94"/>
      <c r="H53" s="186"/>
      <c r="I53" s="84">
        <f t="shared" si="1"/>
        <v>0</v>
      </c>
    </row>
    <row r="54" spans="1:12" ht="63.25" thickBot="1" x14ac:dyDescent="0.3">
      <c r="A54" s="337" t="s">
        <v>12</v>
      </c>
      <c r="B54" s="213"/>
      <c r="C54" s="115"/>
      <c r="D54" s="137"/>
      <c r="E54" s="138"/>
      <c r="F54" s="44" t="s">
        <v>13</v>
      </c>
      <c r="G54" s="44" t="s">
        <v>32</v>
      </c>
      <c r="H54" s="44" t="s">
        <v>33</v>
      </c>
      <c r="I54" s="151" t="s">
        <v>39</v>
      </c>
    </row>
    <row r="55" spans="1:12" ht="15.65" thickBot="1" x14ac:dyDescent="0.3">
      <c r="A55" s="338"/>
      <c r="B55" s="180"/>
      <c r="C55" s="20" t="s">
        <v>14</v>
      </c>
      <c r="D55" s="98">
        <f>SUM(D56:D56)</f>
        <v>0</v>
      </c>
      <c r="E55" s="98">
        <f>SUM(E56:E56)</f>
        <v>0</v>
      </c>
      <c r="F55" s="121">
        <f>SUM(F56:F56)</f>
        <v>0</v>
      </c>
      <c r="G55" s="121">
        <f>SUM(G56:G56)</f>
        <v>0</v>
      </c>
      <c r="H55" s="121">
        <f>SUM(H56:H56)</f>
        <v>0</v>
      </c>
      <c r="I55" s="84">
        <f>E55-D55</f>
        <v>0</v>
      </c>
    </row>
    <row r="56" spans="1:12" ht="15.65" thickBot="1" x14ac:dyDescent="0.3">
      <c r="A56" s="21"/>
      <c r="B56" s="77"/>
      <c r="C56" s="20"/>
      <c r="D56" s="105"/>
      <c r="E56" s="5">
        <f>SUM(F56:H56)</f>
        <v>0</v>
      </c>
      <c r="F56" s="22"/>
      <c r="G56" s="23"/>
      <c r="H56" s="22"/>
      <c r="I56" s="84">
        <f>E56-D56</f>
        <v>0</v>
      </c>
    </row>
    <row r="57" spans="1:12" ht="15.65" thickBot="1" x14ac:dyDescent="0.3">
      <c r="A57" s="190"/>
      <c r="B57" s="191"/>
      <c r="C57" s="192"/>
      <c r="D57" s="193"/>
      <c r="E57" s="5">
        <f>SUM(F57:H57)</f>
        <v>0</v>
      </c>
      <c r="F57" s="194"/>
      <c r="G57" s="195"/>
      <c r="H57" s="195"/>
      <c r="I57" s="84">
        <f>E57-D57</f>
        <v>0</v>
      </c>
    </row>
    <row r="58" spans="1:12" ht="15.65" thickBot="1" x14ac:dyDescent="0.3">
      <c r="A58" s="49" t="s">
        <v>15</v>
      </c>
      <c r="B58" s="214"/>
      <c r="C58" s="48"/>
      <c r="D58" s="165">
        <f>SUM(D27:D53)+D55</f>
        <v>0</v>
      </c>
      <c r="E58" s="165">
        <f>SUM(E26,E30,E35,E41,E45,E47,E49,E55)</f>
        <v>0</v>
      </c>
      <c r="F58" s="165">
        <f>SUM(F26,F30,F35,F41,F45,F47,F49,F55)</f>
        <v>0</v>
      </c>
      <c r="G58" s="165">
        <f>SUM(G26,G30,G35,G41,G45,G47,G49,G55)</f>
        <v>0</v>
      </c>
      <c r="H58" s="165">
        <f>SUM(H26,H30,H35,H41,H45,H47,H49,H55)</f>
        <v>0</v>
      </c>
      <c r="I58" s="166">
        <f>E58-D58</f>
        <v>0</v>
      </c>
    </row>
    <row r="59" spans="1:12" ht="15.65" customHeight="1" thickBot="1" x14ac:dyDescent="0.3">
      <c r="A59" s="339" t="s">
        <v>16</v>
      </c>
      <c r="B59" s="213"/>
      <c r="C59" s="341" t="s">
        <v>1</v>
      </c>
      <c r="D59" s="343" t="s">
        <v>5</v>
      </c>
      <c r="E59" s="344"/>
      <c r="F59" s="344"/>
      <c r="G59" s="344"/>
      <c r="H59" s="344"/>
      <c r="I59" s="345"/>
    </row>
    <row r="60" spans="1:12" ht="54.8" customHeight="1" thickBot="1" x14ac:dyDescent="0.3">
      <c r="A60" s="340"/>
      <c r="B60" s="346" t="s">
        <v>29</v>
      </c>
      <c r="C60" s="342"/>
      <c r="D60" s="106" t="s">
        <v>74</v>
      </c>
      <c r="E60" s="99" t="s">
        <v>4</v>
      </c>
      <c r="F60" s="45" t="s">
        <v>2</v>
      </c>
      <c r="G60" s="45" t="s">
        <v>34</v>
      </c>
      <c r="H60" s="46" t="s">
        <v>35</v>
      </c>
      <c r="I60" s="151" t="s">
        <v>39</v>
      </c>
      <c r="K60" s="157"/>
      <c r="L60" s="157"/>
    </row>
    <row r="61" spans="1:12" ht="53.25" thickBot="1" x14ac:dyDescent="0.3">
      <c r="A61" s="67" t="s">
        <v>70</v>
      </c>
      <c r="B61" s="347"/>
      <c r="C61" s="120" t="s">
        <v>30</v>
      </c>
      <c r="D61" s="120">
        <f>SUM(D62:D73)</f>
        <v>0</v>
      </c>
      <c r="E61" s="100">
        <f>IF(SUM(F61:H61)&gt;15, "15", SUM(F61:H61))</f>
        <v>0</v>
      </c>
      <c r="F61" s="100">
        <f>IF(SUM(F62:F73)&gt;15,"15",SUM(F62:F73))</f>
        <v>0</v>
      </c>
      <c r="G61" s="100">
        <f>IF(F61&gt;=15,"0",IF(SUM(G62:G73)+F61&gt;15,ABS(F61-15),SUM(G62:G73)))</f>
        <v>0</v>
      </c>
      <c r="H61" s="100">
        <f>IF(G61&gt;=15,"0",IF(SUM(H62:H73)+G61&gt;15,ABS(G61-15),SUM(H62:H73)))</f>
        <v>0</v>
      </c>
      <c r="I61" s="84">
        <f t="shared" ref="I61:I148" si="3">E61-D61</f>
        <v>0</v>
      </c>
    </row>
    <row r="62" spans="1:12" ht="15.65" thickBot="1" x14ac:dyDescent="0.3">
      <c r="A62" s="4"/>
      <c r="B62" s="172"/>
      <c r="C62" s="287"/>
      <c r="D62" s="220"/>
      <c r="E62" s="221">
        <f>SUM(F62:H62)</f>
        <v>0</v>
      </c>
      <c r="F62" s="215"/>
      <c r="G62" s="215"/>
      <c r="H62" s="215">
        <v>0</v>
      </c>
      <c r="I62" s="84">
        <f>E62-D62</f>
        <v>0</v>
      </c>
    </row>
    <row r="63" spans="1:12" ht="15.65" thickBot="1" x14ac:dyDescent="0.3">
      <c r="A63" s="4"/>
      <c r="B63" s="172"/>
      <c r="C63" s="299"/>
      <c r="D63" s="220"/>
      <c r="E63" s="221">
        <f t="shared" ref="E63:E73" si="4">SUM(F63:H63)</f>
        <v>0</v>
      </c>
      <c r="F63" s="215"/>
      <c r="G63" s="215"/>
      <c r="H63" s="215"/>
      <c r="I63" s="84">
        <f t="shared" si="3"/>
        <v>0</v>
      </c>
    </row>
    <row r="64" spans="1:12" ht="15.65" thickBot="1" x14ac:dyDescent="0.3">
      <c r="A64" s="4"/>
      <c r="B64" s="300"/>
      <c r="C64" s="301"/>
      <c r="D64" s="220"/>
      <c r="E64" s="221">
        <f t="shared" si="4"/>
        <v>0</v>
      </c>
      <c r="F64" s="215"/>
      <c r="G64" s="215"/>
      <c r="H64" s="215"/>
      <c r="I64" s="84">
        <f t="shared" si="3"/>
        <v>0</v>
      </c>
    </row>
    <row r="65" spans="1:9" ht="15.65" thickBot="1" x14ac:dyDescent="0.3">
      <c r="A65" s="4"/>
      <c r="B65" s="172"/>
      <c r="C65" s="301"/>
      <c r="D65" s="220"/>
      <c r="E65" s="221">
        <f t="shared" si="4"/>
        <v>0</v>
      </c>
      <c r="F65" s="215"/>
      <c r="G65" s="215"/>
      <c r="H65" s="215">
        <v>0</v>
      </c>
      <c r="I65" s="84">
        <f t="shared" si="3"/>
        <v>0</v>
      </c>
    </row>
    <row r="66" spans="1:9" ht="15.65" thickBot="1" x14ac:dyDescent="0.3">
      <c r="A66" s="4"/>
      <c r="B66" s="172"/>
      <c r="C66" s="220"/>
      <c r="D66" s="220"/>
      <c r="E66" s="221">
        <f t="shared" si="4"/>
        <v>0</v>
      </c>
      <c r="F66" s="215"/>
      <c r="G66" s="215"/>
      <c r="H66" s="215"/>
      <c r="I66" s="84">
        <f t="shared" si="3"/>
        <v>0</v>
      </c>
    </row>
    <row r="67" spans="1:9" ht="15.65" thickBot="1" x14ac:dyDescent="0.3">
      <c r="A67" s="4"/>
      <c r="B67" s="172"/>
      <c r="C67" s="220"/>
      <c r="D67" s="220"/>
      <c r="E67" s="221">
        <f t="shared" si="4"/>
        <v>0</v>
      </c>
      <c r="F67" s="215"/>
      <c r="G67" s="215"/>
      <c r="H67" s="215">
        <v>0</v>
      </c>
      <c r="I67" s="84">
        <f t="shared" si="3"/>
        <v>0</v>
      </c>
    </row>
    <row r="68" spans="1:9" ht="15.65" thickBot="1" x14ac:dyDescent="0.3">
      <c r="A68" s="4"/>
      <c r="B68" s="173"/>
      <c r="C68" s="220"/>
      <c r="D68" s="220"/>
      <c r="E68" s="221">
        <f t="shared" si="4"/>
        <v>0</v>
      </c>
      <c r="F68" s="215"/>
      <c r="G68" s="215"/>
      <c r="H68" s="215"/>
      <c r="I68" s="84">
        <f t="shared" si="3"/>
        <v>0</v>
      </c>
    </row>
    <row r="69" spans="1:9" ht="15.65" thickBot="1" x14ac:dyDescent="0.3">
      <c r="A69" s="4"/>
      <c r="B69" s="173"/>
      <c r="C69" s="220"/>
      <c r="D69" s="220"/>
      <c r="E69" s="221">
        <f t="shared" si="4"/>
        <v>0</v>
      </c>
      <c r="F69" s="216"/>
      <c r="G69" s="215"/>
      <c r="H69" s="215"/>
      <c r="I69" s="84">
        <f t="shared" si="3"/>
        <v>0</v>
      </c>
    </row>
    <row r="70" spans="1:9" ht="15.65" thickBot="1" x14ac:dyDescent="0.3">
      <c r="A70" s="51"/>
      <c r="B70" s="173"/>
      <c r="C70" s="220"/>
      <c r="D70" s="220"/>
      <c r="E70" s="221">
        <f t="shared" si="4"/>
        <v>0</v>
      </c>
      <c r="F70" s="215"/>
      <c r="G70" s="215"/>
      <c r="H70" s="215">
        <v>0</v>
      </c>
      <c r="I70" s="84">
        <f t="shared" si="3"/>
        <v>0</v>
      </c>
    </row>
    <row r="71" spans="1:9" ht="15.65" thickBot="1" x14ac:dyDescent="0.3">
      <c r="A71" s="51"/>
      <c r="B71" s="173"/>
      <c r="C71" s="220"/>
      <c r="D71" s="220"/>
      <c r="E71" s="221">
        <f t="shared" si="4"/>
        <v>0</v>
      </c>
      <c r="F71" s="215"/>
      <c r="G71" s="215"/>
      <c r="H71" s="215"/>
      <c r="I71" s="84">
        <f t="shared" si="3"/>
        <v>0</v>
      </c>
    </row>
    <row r="72" spans="1:9" ht="15.65" thickBot="1" x14ac:dyDescent="0.3">
      <c r="A72" s="51"/>
      <c r="B72" s="173"/>
      <c r="C72" s="220"/>
      <c r="D72" s="220"/>
      <c r="E72" s="221">
        <f t="shared" si="4"/>
        <v>0</v>
      </c>
      <c r="F72" s="211"/>
      <c r="G72" s="211"/>
      <c r="H72" s="211"/>
      <c r="I72" s="84">
        <f t="shared" si="3"/>
        <v>0</v>
      </c>
    </row>
    <row r="73" spans="1:9" ht="15.65" thickBot="1" x14ac:dyDescent="0.3">
      <c r="A73" s="51"/>
      <c r="B73" s="173"/>
      <c r="C73" s="220"/>
      <c r="D73" s="220"/>
      <c r="E73" s="221">
        <f t="shared" si="4"/>
        <v>0</v>
      </c>
      <c r="F73" s="211"/>
      <c r="G73" s="211"/>
      <c r="H73" s="211"/>
      <c r="I73" s="84">
        <f t="shared" si="3"/>
        <v>0</v>
      </c>
    </row>
    <row r="74" spans="1:9" ht="40.1" thickBot="1" x14ac:dyDescent="0.3">
      <c r="A74" s="68" t="s">
        <v>37</v>
      </c>
      <c r="B74" s="12" t="s">
        <v>29</v>
      </c>
      <c r="C74" s="136" t="s">
        <v>82</v>
      </c>
      <c r="D74" s="100">
        <f>SUM(D75:D80)</f>
        <v>0</v>
      </c>
      <c r="E74" s="100">
        <f>SUM(E75:E80)</f>
        <v>0</v>
      </c>
      <c r="F74" s="52">
        <f>SUM(F75:F80)</f>
        <v>0</v>
      </c>
      <c r="G74" s="52">
        <f>SUM(G75:G80)</f>
        <v>0</v>
      </c>
      <c r="H74" s="52">
        <f>SUM(H75:H80)</f>
        <v>0</v>
      </c>
      <c r="I74" s="84">
        <f t="shared" si="3"/>
        <v>0</v>
      </c>
    </row>
    <row r="75" spans="1:9" ht="15.65" thickBot="1" x14ac:dyDescent="0.3">
      <c r="A75" s="211"/>
      <c r="B75" s="211"/>
      <c r="C75" s="211"/>
      <c r="D75" s="14"/>
      <c r="E75" s="5">
        <f t="shared" ref="E75:E155" si="5">+F75+G75+H75</f>
        <v>0</v>
      </c>
      <c r="F75" s="4"/>
      <c r="G75" s="4"/>
      <c r="H75" s="4"/>
      <c r="I75" s="84">
        <f t="shared" si="3"/>
        <v>0</v>
      </c>
    </row>
    <row r="76" spans="1:9" ht="15.65" thickBot="1" x14ac:dyDescent="0.3">
      <c r="A76" s="211"/>
      <c r="B76" s="211"/>
      <c r="C76" s="211"/>
      <c r="D76" s="14"/>
      <c r="E76" s="5">
        <f t="shared" si="5"/>
        <v>0</v>
      </c>
      <c r="F76" s="211"/>
      <c r="G76" s="211"/>
      <c r="H76" s="211"/>
      <c r="I76" s="217"/>
    </row>
    <row r="77" spans="1:9" ht="15.65" thickBot="1" x14ac:dyDescent="0.3">
      <c r="A77" s="211"/>
      <c r="B77" s="211"/>
      <c r="C77" s="211"/>
      <c r="D77" s="14"/>
      <c r="E77" s="5">
        <f t="shared" si="5"/>
        <v>0</v>
      </c>
      <c r="F77" s="211"/>
      <c r="G77" s="211"/>
      <c r="H77" s="211"/>
      <c r="I77" s="217"/>
    </row>
    <row r="78" spans="1:9" ht="15.65" thickBot="1" x14ac:dyDescent="0.3">
      <c r="A78" s="211"/>
      <c r="B78" s="211"/>
      <c r="C78" s="211"/>
      <c r="D78" s="14"/>
      <c r="E78" s="5">
        <f t="shared" si="5"/>
        <v>0</v>
      </c>
      <c r="F78" s="211"/>
      <c r="G78" s="211"/>
      <c r="H78" s="211"/>
      <c r="I78" s="217"/>
    </row>
    <row r="79" spans="1:9" ht="15.65" thickBot="1" x14ac:dyDescent="0.3">
      <c r="A79" s="211"/>
      <c r="B79" s="211"/>
      <c r="C79" s="211"/>
      <c r="D79" s="14"/>
      <c r="E79" s="5">
        <f t="shared" si="5"/>
        <v>0</v>
      </c>
      <c r="F79" s="211"/>
      <c r="G79" s="211"/>
      <c r="H79" s="211"/>
      <c r="I79" s="217"/>
    </row>
    <row r="80" spans="1:9" ht="15.65" thickBot="1" x14ac:dyDescent="0.3">
      <c r="A80" s="219"/>
      <c r="B80" s="219"/>
      <c r="C80" s="219"/>
      <c r="D80" s="107"/>
      <c r="E80" s="5">
        <f t="shared" si="5"/>
        <v>0</v>
      </c>
      <c r="F80" s="218"/>
      <c r="G80" s="218"/>
      <c r="H80" s="218"/>
      <c r="I80" s="217">
        <f t="shared" si="3"/>
        <v>0</v>
      </c>
    </row>
    <row r="81" spans="1:9" ht="66.400000000000006" thickBot="1" x14ac:dyDescent="0.35">
      <c r="A81" s="282" t="s">
        <v>105</v>
      </c>
      <c r="B81" s="9" t="s">
        <v>29</v>
      </c>
      <c r="C81" s="134" t="s">
        <v>109</v>
      </c>
      <c r="D81" s="28">
        <f>SUM(D82:D87)</f>
        <v>0</v>
      </c>
      <c r="E81" s="28">
        <f>SUM(E82:E87)</f>
        <v>0</v>
      </c>
      <c r="F81" s="28">
        <f>SUM(F82:F87)</f>
        <v>0</v>
      </c>
      <c r="G81" s="28">
        <f>SUM(G82:G87)</f>
        <v>0</v>
      </c>
      <c r="H81" s="28">
        <f>SUM(H82:H87)</f>
        <v>0</v>
      </c>
      <c r="I81" s="84">
        <f t="shared" si="3"/>
        <v>0</v>
      </c>
    </row>
    <row r="82" spans="1:9" ht="15.65" thickBot="1" x14ac:dyDescent="0.3">
      <c r="A82" s="73"/>
      <c r="B82" s="175"/>
      <c r="C82" s="27"/>
      <c r="D82" s="108"/>
      <c r="E82" s="5">
        <f t="shared" si="5"/>
        <v>0</v>
      </c>
      <c r="F82" s="74"/>
      <c r="G82" s="26"/>
      <c r="H82" s="26"/>
      <c r="I82" s="84">
        <f t="shared" si="3"/>
        <v>0</v>
      </c>
    </row>
    <row r="83" spans="1:9" ht="15.65" thickBot="1" x14ac:dyDescent="0.3">
      <c r="A83" s="73"/>
      <c r="B83" s="57"/>
      <c r="C83" s="27"/>
      <c r="D83" s="108"/>
      <c r="E83" s="5">
        <f t="shared" si="5"/>
        <v>0</v>
      </c>
      <c r="F83" s="26"/>
      <c r="G83" s="26">
        <v>0</v>
      </c>
      <c r="H83" s="26"/>
      <c r="I83" s="84">
        <f t="shared" si="3"/>
        <v>0</v>
      </c>
    </row>
    <row r="84" spans="1:9" ht="15.65" thickBot="1" x14ac:dyDescent="0.3">
      <c r="A84" s="73"/>
      <c r="B84" s="57"/>
      <c r="C84" s="27"/>
      <c r="D84" s="108"/>
      <c r="E84" s="5">
        <f t="shared" si="5"/>
        <v>0</v>
      </c>
      <c r="F84" s="26"/>
      <c r="G84" s="26"/>
      <c r="H84" s="26">
        <v>0</v>
      </c>
      <c r="I84" s="84">
        <f t="shared" si="3"/>
        <v>0</v>
      </c>
    </row>
    <row r="85" spans="1:9" ht="15.65" thickBot="1" x14ac:dyDescent="0.3">
      <c r="A85" s="73"/>
      <c r="B85" s="58"/>
      <c r="C85" s="27"/>
      <c r="D85" s="111"/>
      <c r="E85" s="5">
        <f t="shared" si="5"/>
        <v>0</v>
      </c>
      <c r="F85" s="26"/>
      <c r="G85" s="26"/>
      <c r="H85" s="26"/>
      <c r="I85" s="84">
        <f t="shared" si="3"/>
        <v>0</v>
      </c>
    </row>
    <row r="86" spans="1:9" ht="15.65" thickBot="1" x14ac:dyDescent="0.3">
      <c r="A86" s="73"/>
      <c r="B86" s="57"/>
      <c r="C86" s="27"/>
      <c r="D86" s="110"/>
      <c r="E86" s="5">
        <f t="shared" si="5"/>
        <v>0</v>
      </c>
      <c r="F86" s="26"/>
      <c r="G86" s="26"/>
      <c r="H86" s="26">
        <v>0</v>
      </c>
      <c r="I86" s="84">
        <f t="shared" si="3"/>
        <v>0</v>
      </c>
    </row>
    <row r="87" spans="1:9" ht="15.65" thickBot="1" x14ac:dyDescent="0.3">
      <c r="A87" s="147"/>
      <c r="B87" s="65"/>
      <c r="C87" s="27"/>
      <c r="D87" s="110"/>
      <c r="E87" s="5">
        <f t="shared" si="5"/>
        <v>0</v>
      </c>
      <c r="F87" s="26"/>
      <c r="G87" s="26"/>
      <c r="H87" s="26"/>
      <c r="I87" s="84">
        <f t="shared" si="3"/>
        <v>0</v>
      </c>
    </row>
    <row r="88" spans="1:9" ht="26.95" thickBot="1" x14ac:dyDescent="0.3">
      <c r="A88" s="267" t="s">
        <v>31</v>
      </c>
      <c r="B88" s="267" t="s">
        <v>29</v>
      </c>
      <c r="C88" s="135" t="s">
        <v>83</v>
      </c>
      <c r="D88" s="119">
        <f>SUM(D89:D106)</f>
        <v>0</v>
      </c>
      <c r="E88" s="24">
        <f>IF(SUM(E89:E98)&gt;10,"10",SUM(E89:E98))</f>
        <v>0</v>
      </c>
      <c r="F88" s="100">
        <f>IF(SUM(F89:F98)&gt;10,"10",SUM(F89:F98))</f>
        <v>0</v>
      </c>
      <c r="G88" s="100">
        <f>IF(F88&gt;=10,"0",IF(SUM(G89:G106)+F88&gt;10,ABS(F88-10),SUM(G89:G106)))</f>
        <v>0</v>
      </c>
      <c r="H88" s="100">
        <f>IF(F88+G88&gt;=10,"0",IF(SUM(H89:H98)+F88+G88&gt;10,ABS(F88+G88-10),SUM(H89:H98)))</f>
        <v>0</v>
      </c>
      <c r="I88" s="84">
        <f t="shared" si="3"/>
        <v>0</v>
      </c>
    </row>
    <row r="89" spans="1:9" ht="15.65" thickBot="1" x14ac:dyDescent="0.3">
      <c r="A89" s="4"/>
      <c r="B89" s="160"/>
      <c r="C89" s="31"/>
      <c r="D89" s="31"/>
      <c r="E89" s="5">
        <f t="shared" si="5"/>
        <v>0</v>
      </c>
      <c r="F89" s="32">
        <v>0</v>
      </c>
      <c r="G89" s="32">
        <v>0</v>
      </c>
      <c r="H89" s="32"/>
      <c r="I89" s="84">
        <f t="shared" si="3"/>
        <v>0</v>
      </c>
    </row>
    <row r="90" spans="1:9" ht="15.65" thickBot="1" x14ac:dyDescent="0.3">
      <c r="A90" s="50"/>
      <c r="B90" s="161"/>
      <c r="C90" s="31"/>
      <c r="D90" s="31"/>
      <c r="E90" s="5">
        <f t="shared" si="5"/>
        <v>0</v>
      </c>
      <c r="F90" s="32"/>
      <c r="G90" s="32"/>
      <c r="H90" s="32"/>
      <c r="I90" s="84">
        <f t="shared" si="3"/>
        <v>0</v>
      </c>
    </row>
    <row r="91" spans="1:9" ht="15.65" thickBot="1" x14ac:dyDescent="0.3">
      <c r="A91" s="50"/>
      <c r="B91" s="161"/>
      <c r="C91" s="31"/>
      <c r="D91" s="31"/>
      <c r="E91" s="5">
        <f t="shared" si="5"/>
        <v>0</v>
      </c>
      <c r="F91" s="32"/>
      <c r="G91" s="32"/>
      <c r="H91" s="32"/>
      <c r="I91" s="84">
        <f t="shared" si="3"/>
        <v>0</v>
      </c>
    </row>
    <row r="92" spans="1:9" ht="15.65" thickBot="1" x14ac:dyDescent="0.3">
      <c r="A92" s="50"/>
      <c r="B92" s="161"/>
      <c r="C92" s="31"/>
      <c r="D92" s="31"/>
      <c r="E92" s="5">
        <f t="shared" si="5"/>
        <v>0</v>
      </c>
      <c r="F92" s="32"/>
      <c r="G92" s="32"/>
      <c r="H92" s="32"/>
      <c r="I92" s="84">
        <f t="shared" si="3"/>
        <v>0</v>
      </c>
    </row>
    <row r="93" spans="1:9" ht="15.65" thickBot="1" x14ac:dyDescent="0.3">
      <c r="A93" s="50"/>
      <c r="B93" s="161"/>
      <c r="C93" s="31"/>
      <c r="D93" s="31"/>
      <c r="E93" s="5">
        <f t="shared" si="5"/>
        <v>0</v>
      </c>
      <c r="F93" s="32"/>
      <c r="G93" s="32"/>
      <c r="H93" s="32"/>
      <c r="I93" s="84">
        <f t="shared" si="3"/>
        <v>0</v>
      </c>
    </row>
    <row r="94" spans="1:9" ht="15.65" thickBot="1" x14ac:dyDescent="0.3">
      <c r="A94" s="50"/>
      <c r="B94" s="161"/>
      <c r="C94" s="31"/>
      <c r="D94" s="31"/>
      <c r="E94" s="5">
        <f t="shared" si="5"/>
        <v>0</v>
      </c>
      <c r="F94" s="204"/>
      <c r="G94" s="32"/>
      <c r="H94" s="32"/>
      <c r="I94" s="84">
        <f t="shared" si="3"/>
        <v>0</v>
      </c>
    </row>
    <row r="95" spans="1:9" ht="15.65" thickBot="1" x14ac:dyDescent="0.3">
      <c r="A95" s="50"/>
      <c r="B95" s="161"/>
      <c r="C95" s="31"/>
      <c r="D95" s="31"/>
      <c r="E95" s="5">
        <f t="shared" si="5"/>
        <v>0</v>
      </c>
      <c r="F95" s="204"/>
      <c r="G95" s="32"/>
      <c r="H95" s="32"/>
      <c r="I95" s="84">
        <f t="shared" si="3"/>
        <v>0</v>
      </c>
    </row>
    <row r="96" spans="1:9" ht="15.65" thickBot="1" x14ac:dyDescent="0.3">
      <c r="A96" s="50"/>
      <c r="B96" s="161"/>
      <c r="C96" s="31"/>
      <c r="D96" s="31"/>
      <c r="E96" s="5">
        <f t="shared" si="5"/>
        <v>0</v>
      </c>
      <c r="F96" s="204"/>
      <c r="G96" s="32"/>
      <c r="H96" s="32"/>
      <c r="I96" s="84">
        <f t="shared" si="3"/>
        <v>0</v>
      </c>
    </row>
    <row r="97" spans="1:9" ht="15.65" thickBot="1" x14ac:dyDescent="0.3">
      <c r="A97" s="50"/>
      <c r="B97" s="161"/>
      <c r="C97" s="31"/>
      <c r="D97" s="31"/>
      <c r="E97" s="5">
        <f t="shared" si="5"/>
        <v>0</v>
      </c>
      <c r="F97" s="204"/>
      <c r="G97" s="32"/>
      <c r="H97" s="32"/>
      <c r="I97" s="84">
        <f t="shared" si="3"/>
        <v>0</v>
      </c>
    </row>
    <row r="98" spans="1:9" ht="15.65" thickBot="1" x14ac:dyDescent="0.3">
      <c r="A98" s="50"/>
      <c r="B98" s="161"/>
      <c r="C98" s="31"/>
      <c r="D98" s="31"/>
      <c r="E98" s="5">
        <f t="shared" si="5"/>
        <v>0</v>
      </c>
      <c r="F98" s="204"/>
      <c r="G98" s="32"/>
      <c r="H98" s="32"/>
      <c r="I98" s="84">
        <f t="shared" si="3"/>
        <v>0</v>
      </c>
    </row>
    <row r="99" spans="1:9" ht="26.95" thickBot="1" x14ac:dyDescent="0.3">
      <c r="A99" s="283" t="s">
        <v>91</v>
      </c>
      <c r="B99" s="284" t="s">
        <v>29</v>
      </c>
      <c r="C99" s="135" t="s">
        <v>84</v>
      </c>
      <c r="D99" s="250"/>
      <c r="E99" s="251">
        <f t="shared" si="5"/>
        <v>0</v>
      </c>
      <c r="F99" s="252">
        <f>SUM(F100:F106)</f>
        <v>0</v>
      </c>
      <c r="G99" s="252">
        <f t="shared" ref="G99:H99" si="6">SUM(G100:G106)</f>
        <v>0</v>
      </c>
      <c r="H99" s="252">
        <f t="shared" si="6"/>
        <v>0</v>
      </c>
      <c r="I99" s="84">
        <f t="shared" si="3"/>
        <v>0</v>
      </c>
    </row>
    <row r="100" spans="1:9" ht="15.65" thickBot="1" x14ac:dyDescent="0.3">
      <c r="A100" s="75"/>
      <c r="B100" s="161"/>
      <c r="C100" s="31"/>
      <c r="D100" s="31"/>
      <c r="E100" s="5">
        <f t="shared" si="5"/>
        <v>0</v>
      </c>
      <c r="F100" s="205">
        <v>0</v>
      </c>
      <c r="G100" s="32"/>
      <c r="H100" s="32"/>
      <c r="I100" s="84">
        <f t="shared" si="3"/>
        <v>0</v>
      </c>
    </row>
    <row r="101" spans="1:9" ht="15.65" thickBot="1" x14ac:dyDescent="0.3">
      <c r="A101" s="75"/>
      <c r="B101" s="161"/>
      <c r="C101" s="31"/>
      <c r="D101" s="31"/>
      <c r="E101" s="5">
        <f t="shared" si="5"/>
        <v>0</v>
      </c>
      <c r="F101" s="204"/>
      <c r="G101" s="32"/>
      <c r="H101" s="32"/>
      <c r="I101" s="84">
        <f t="shared" si="3"/>
        <v>0</v>
      </c>
    </row>
    <row r="102" spans="1:9" ht="15.65" thickBot="1" x14ac:dyDescent="0.3">
      <c r="A102" s="75"/>
      <c r="B102" s="161"/>
      <c r="C102" s="31"/>
      <c r="D102" s="31"/>
      <c r="E102" s="5"/>
      <c r="F102" s="204"/>
      <c r="G102" s="32"/>
      <c r="H102" s="32"/>
      <c r="I102" s="84"/>
    </row>
    <row r="103" spans="1:9" ht="15.65" thickBot="1" x14ac:dyDescent="0.3">
      <c r="A103" s="75"/>
      <c r="B103" s="161"/>
      <c r="C103" s="31"/>
      <c r="D103" s="31"/>
      <c r="E103" s="5"/>
      <c r="F103" s="204"/>
      <c r="G103" s="32"/>
      <c r="H103" s="32"/>
      <c r="I103" s="84"/>
    </row>
    <row r="104" spans="1:9" ht="15.65" thickBot="1" x14ac:dyDescent="0.3">
      <c r="A104" s="75"/>
      <c r="B104" s="161"/>
      <c r="C104" s="31"/>
      <c r="D104" s="31"/>
      <c r="E104" s="5"/>
      <c r="F104" s="204"/>
      <c r="G104" s="32"/>
      <c r="H104" s="32"/>
      <c r="I104" s="84"/>
    </row>
    <row r="105" spans="1:9" ht="15.65" thickBot="1" x14ac:dyDescent="0.3">
      <c r="A105" s="75"/>
      <c r="B105" s="161"/>
      <c r="C105" s="31"/>
      <c r="D105" s="31"/>
      <c r="E105" s="5"/>
      <c r="F105" s="204"/>
      <c r="G105" s="32"/>
      <c r="H105" s="32"/>
      <c r="I105" s="84"/>
    </row>
    <row r="106" spans="1:9" ht="15.65" thickBot="1" x14ac:dyDescent="0.3">
      <c r="A106" s="50"/>
      <c r="B106" s="9"/>
      <c r="C106" s="31"/>
      <c r="D106" s="31"/>
      <c r="E106" s="5">
        <f t="shared" si="5"/>
        <v>0</v>
      </c>
      <c r="F106" s="204"/>
      <c r="G106" s="32"/>
      <c r="H106" s="32"/>
      <c r="I106" s="84">
        <f t="shared" si="3"/>
        <v>0</v>
      </c>
    </row>
    <row r="107" spans="1:9" ht="15.65" thickBot="1" x14ac:dyDescent="0.3">
      <c r="A107" s="267" t="s">
        <v>106</v>
      </c>
      <c r="B107" s="9" t="s">
        <v>29</v>
      </c>
      <c r="C107" s="135" t="s">
        <v>84</v>
      </c>
      <c r="D107" s="33">
        <f>SUM(D108:D117)</f>
        <v>0</v>
      </c>
      <c r="E107" s="33">
        <f>SUM(E108:E117)</f>
        <v>0</v>
      </c>
      <c r="F107" s="33">
        <f>SUM(F108:F117)</f>
        <v>0</v>
      </c>
      <c r="G107" s="33">
        <f>SUM(G108:G117)</f>
        <v>0</v>
      </c>
      <c r="H107" s="33">
        <f>SUM(H108:H117)</f>
        <v>0</v>
      </c>
      <c r="I107" s="84">
        <f t="shared" si="3"/>
        <v>0</v>
      </c>
    </row>
    <row r="108" spans="1:9" ht="15.65" thickBot="1" x14ac:dyDescent="0.3">
      <c r="A108" s="51"/>
      <c r="B108" s="4"/>
      <c r="C108" s="302"/>
      <c r="D108" s="15"/>
      <c r="E108" s="5">
        <f t="shared" si="5"/>
        <v>0</v>
      </c>
      <c r="F108" s="15"/>
      <c r="G108" s="15">
        <v>0</v>
      </c>
      <c r="H108" s="15"/>
      <c r="I108" s="84">
        <f t="shared" si="3"/>
        <v>0</v>
      </c>
    </row>
    <row r="109" spans="1:9" ht="15.65" thickBot="1" x14ac:dyDescent="0.3">
      <c r="A109" s="4"/>
      <c r="B109" s="50"/>
      <c r="C109" s="31"/>
      <c r="D109" s="15"/>
      <c r="E109" s="5">
        <f t="shared" si="5"/>
        <v>0</v>
      </c>
      <c r="F109" s="15"/>
      <c r="G109" s="15"/>
      <c r="H109" s="15">
        <v>0</v>
      </c>
      <c r="I109" s="84">
        <f t="shared" si="3"/>
        <v>0</v>
      </c>
    </row>
    <row r="110" spans="1:9" ht="15.65" thickBot="1" x14ac:dyDescent="0.3">
      <c r="A110" s="4"/>
      <c r="B110" s="50"/>
      <c r="C110" s="31"/>
      <c r="D110" s="15"/>
      <c r="E110" s="5">
        <f t="shared" si="5"/>
        <v>0</v>
      </c>
      <c r="F110" s="15"/>
      <c r="G110" s="15"/>
      <c r="H110" s="15"/>
      <c r="I110" s="84">
        <f t="shared" si="3"/>
        <v>0</v>
      </c>
    </row>
    <row r="111" spans="1:9" ht="15.65" thickBot="1" x14ac:dyDescent="0.3">
      <c r="A111" s="4"/>
      <c r="B111" s="50"/>
      <c r="C111" s="31"/>
      <c r="D111" s="15"/>
      <c r="E111" s="5">
        <f t="shared" si="5"/>
        <v>0</v>
      </c>
      <c r="F111" s="15"/>
      <c r="G111" s="15"/>
      <c r="H111" s="15"/>
      <c r="I111" s="84">
        <f t="shared" si="3"/>
        <v>0</v>
      </c>
    </row>
    <row r="112" spans="1:9" ht="15.65" thickBot="1" x14ac:dyDescent="0.3">
      <c r="A112" s="4"/>
      <c r="B112" s="50"/>
      <c r="C112" s="31"/>
      <c r="D112" s="15"/>
      <c r="E112" s="5">
        <f t="shared" si="5"/>
        <v>0</v>
      </c>
      <c r="F112" s="15"/>
      <c r="G112" s="15"/>
      <c r="H112" s="15"/>
      <c r="I112" s="84">
        <f t="shared" si="3"/>
        <v>0</v>
      </c>
    </row>
    <row r="113" spans="1:9" ht="15.65" thickBot="1" x14ac:dyDescent="0.3">
      <c r="A113" s="4"/>
      <c r="B113" s="50"/>
      <c r="C113" s="31"/>
      <c r="D113" s="15"/>
      <c r="E113" s="5">
        <f t="shared" si="5"/>
        <v>0</v>
      </c>
      <c r="F113" s="15"/>
      <c r="G113" s="15"/>
      <c r="H113" s="15"/>
      <c r="I113" s="84">
        <f t="shared" si="3"/>
        <v>0</v>
      </c>
    </row>
    <row r="114" spans="1:9" ht="15.65" thickBot="1" x14ac:dyDescent="0.3">
      <c r="A114" s="4"/>
      <c r="B114" s="50"/>
      <c r="C114" s="31"/>
      <c r="D114" s="15"/>
      <c r="E114" s="5">
        <f t="shared" si="5"/>
        <v>0</v>
      </c>
      <c r="F114" s="15"/>
      <c r="G114" s="15"/>
      <c r="H114" s="15"/>
      <c r="I114" s="84">
        <f t="shared" si="3"/>
        <v>0</v>
      </c>
    </row>
    <row r="115" spans="1:9" ht="15.65" thickBot="1" x14ac:dyDescent="0.3">
      <c r="A115" s="4"/>
      <c r="B115" s="50"/>
      <c r="C115" s="31"/>
      <c r="D115" s="15"/>
      <c r="E115" s="5">
        <f t="shared" si="5"/>
        <v>0</v>
      </c>
      <c r="F115" s="15"/>
      <c r="G115" s="15"/>
      <c r="H115" s="15"/>
      <c r="I115" s="84">
        <f t="shared" si="3"/>
        <v>0</v>
      </c>
    </row>
    <row r="116" spans="1:9" ht="15.65" thickBot="1" x14ac:dyDescent="0.3">
      <c r="A116" s="4"/>
      <c r="B116" s="50"/>
      <c r="C116" s="31"/>
      <c r="D116" s="15"/>
      <c r="E116" s="5">
        <f t="shared" si="5"/>
        <v>0</v>
      </c>
      <c r="F116" s="15"/>
      <c r="G116" s="15"/>
      <c r="H116" s="15"/>
      <c r="I116" s="84">
        <f t="shared" si="3"/>
        <v>0</v>
      </c>
    </row>
    <row r="117" spans="1:9" ht="15.65" thickBot="1" x14ac:dyDescent="0.3">
      <c r="A117" s="50"/>
      <c r="B117" s="50"/>
      <c r="C117" s="31"/>
      <c r="D117" s="31"/>
      <c r="E117" s="5">
        <f t="shared" si="5"/>
        <v>0</v>
      </c>
      <c r="F117" s="32"/>
      <c r="G117" s="32"/>
      <c r="H117" s="32"/>
      <c r="I117" s="84">
        <f t="shared" si="3"/>
        <v>0</v>
      </c>
    </row>
    <row r="118" spans="1:9" ht="97.05" thickBot="1" x14ac:dyDescent="0.3">
      <c r="A118" s="201" t="s">
        <v>107</v>
      </c>
      <c r="B118" s="9" t="s">
        <v>29</v>
      </c>
      <c r="C118" s="222" t="s">
        <v>85</v>
      </c>
      <c r="D118" s="223">
        <f>SUM(D119:D122)</f>
        <v>0</v>
      </c>
      <c r="E118" s="223">
        <f>SUM(E119:E122)</f>
        <v>0</v>
      </c>
      <c r="F118" s="223">
        <f>SUM(F119:F122)</f>
        <v>0</v>
      </c>
      <c r="G118" s="223">
        <f>SUM(G119:G122)</f>
        <v>0</v>
      </c>
      <c r="H118" s="223">
        <f>SUM(H119:H122)</f>
        <v>0</v>
      </c>
      <c r="I118" s="84">
        <f t="shared" si="3"/>
        <v>0</v>
      </c>
    </row>
    <row r="119" spans="1:9" ht="15.65" thickBot="1" x14ac:dyDescent="0.3">
      <c r="A119" s="4"/>
      <c r="B119" s="9"/>
      <c r="C119" s="32"/>
      <c r="D119" s="32"/>
      <c r="E119" s="5">
        <f t="shared" si="5"/>
        <v>0</v>
      </c>
      <c r="F119" s="15"/>
      <c r="G119" s="15"/>
      <c r="H119" s="15"/>
      <c r="I119" s="84">
        <f t="shared" si="3"/>
        <v>0</v>
      </c>
    </row>
    <row r="120" spans="1:9" ht="15.65" thickBot="1" x14ac:dyDescent="0.3">
      <c r="A120" s="4"/>
      <c r="B120" s="9"/>
      <c r="C120" s="32"/>
      <c r="D120" s="32"/>
      <c r="E120" s="5">
        <f t="shared" si="5"/>
        <v>0</v>
      </c>
      <c r="F120" s="15"/>
      <c r="G120" s="15"/>
      <c r="H120" s="15"/>
      <c r="I120" s="84">
        <f t="shared" si="3"/>
        <v>0</v>
      </c>
    </row>
    <row r="121" spans="1:9" ht="15.65" thickBot="1" x14ac:dyDescent="0.3">
      <c r="A121" s="4"/>
      <c r="B121" s="9"/>
      <c r="C121" s="32"/>
      <c r="D121" s="32"/>
      <c r="E121" s="5">
        <f t="shared" si="5"/>
        <v>0</v>
      </c>
      <c r="F121" s="15"/>
      <c r="G121" s="15"/>
      <c r="H121" s="15"/>
      <c r="I121" s="84">
        <f t="shared" si="3"/>
        <v>0</v>
      </c>
    </row>
    <row r="122" spans="1:9" ht="15.65" thickBot="1" x14ac:dyDescent="0.3">
      <c r="A122" s="50"/>
      <c r="B122" s="30"/>
      <c r="C122" s="32"/>
      <c r="D122" s="32"/>
      <c r="E122" s="5">
        <f t="shared" si="5"/>
        <v>0</v>
      </c>
      <c r="F122" s="32"/>
      <c r="G122" s="32"/>
      <c r="H122" s="32"/>
      <c r="I122" s="84">
        <f t="shared" si="3"/>
        <v>0</v>
      </c>
    </row>
    <row r="123" spans="1:9" ht="26.95" thickBot="1" x14ac:dyDescent="0.3">
      <c r="A123" s="267" t="s">
        <v>108</v>
      </c>
      <c r="B123" s="9" t="s">
        <v>29</v>
      </c>
      <c r="C123" s="134" t="s">
        <v>86</v>
      </c>
      <c r="D123" s="223">
        <f>SUM(D124:D131)</f>
        <v>0</v>
      </c>
      <c r="E123" s="223">
        <f>SUM(E124:E131)</f>
        <v>0</v>
      </c>
      <c r="F123" s="223">
        <f>SUM(F124:F131)</f>
        <v>0</v>
      </c>
      <c r="G123" s="223">
        <f>SUM(G124:G131)</f>
        <v>0</v>
      </c>
      <c r="H123" s="223">
        <f>SUM(H124:H131)</f>
        <v>0</v>
      </c>
      <c r="I123" s="84">
        <f t="shared" si="3"/>
        <v>0</v>
      </c>
    </row>
    <row r="124" spans="1:9" ht="15.65" thickBot="1" x14ac:dyDescent="0.3">
      <c r="A124" s="50"/>
      <c r="B124" s="59"/>
      <c r="C124" s="27"/>
      <c r="D124" s="108"/>
      <c r="E124" s="224">
        <f>SUM(F124:H124)</f>
        <v>0</v>
      </c>
      <c r="F124" s="215"/>
      <c r="G124" s="215"/>
      <c r="H124" s="215"/>
      <c r="I124" s="84">
        <f t="shared" si="3"/>
        <v>0</v>
      </c>
    </row>
    <row r="125" spans="1:9" ht="15.65" thickBot="1" x14ac:dyDescent="0.3">
      <c r="A125" s="50"/>
      <c r="B125" s="59"/>
      <c r="C125" s="27"/>
      <c r="D125" s="108"/>
      <c r="E125" s="224">
        <f t="shared" ref="E125:E131" si="7">SUM(F125:H125)</f>
        <v>0</v>
      </c>
      <c r="F125" s="215"/>
      <c r="G125" s="215"/>
      <c r="H125" s="215"/>
      <c r="I125" s="84">
        <f t="shared" si="3"/>
        <v>0</v>
      </c>
    </row>
    <row r="126" spans="1:9" ht="15.65" thickBot="1" x14ac:dyDescent="0.3">
      <c r="A126" s="50"/>
      <c r="B126" s="59"/>
      <c r="C126" s="27"/>
      <c r="D126" s="108"/>
      <c r="E126" s="224">
        <f t="shared" si="7"/>
        <v>0</v>
      </c>
      <c r="F126" s="215"/>
      <c r="G126" s="215"/>
      <c r="H126" s="215"/>
      <c r="I126" s="84">
        <f t="shared" si="3"/>
        <v>0</v>
      </c>
    </row>
    <row r="127" spans="1:9" ht="15.65" thickBot="1" x14ac:dyDescent="0.3">
      <c r="A127" s="50"/>
      <c r="B127" s="59"/>
      <c r="C127" s="27"/>
      <c r="D127" s="108"/>
      <c r="E127" s="224">
        <f t="shared" si="7"/>
        <v>0</v>
      </c>
      <c r="F127" s="215"/>
      <c r="G127" s="215"/>
      <c r="H127" s="215"/>
      <c r="I127" s="84">
        <f t="shared" si="3"/>
        <v>0</v>
      </c>
    </row>
    <row r="128" spans="1:9" ht="15.65" thickBot="1" x14ac:dyDescent="0.3">
      <c r="A128" s="50"/>
      <c r="B128" s="59"/>
      <c r="C128" s="27"/>
      <c r="D128" s="108"/>
      <c r="E128" s="224">
        <f t="shared" si="7"/>
        <v>0</v>
      </c>
      <c r="F128" s="215"/>
      <c r="G128" s="215"/>
      <c r="H128" s="215"/>
      <c r="I128" s="84">
        <f t="shared" si="3"/>
        <v>0</v>
      </c>
    </row>
    <row r="129" spans="1:9" ht="15.65" thickBot="1" x14ac:dyDescent="0.3">
      <c r="A129" s="50"/>
      <c r="B129" s="59"/>
      <c r="C129" s="27"/>
      <c r="D129" s="108"/>
      <c r="E129" s="224">
        <f t="shared" si="7"/>
        <v>0</v>
      </c>
      <c r="F129" s="215"/>
      <c r="G129" s="215"/>
      <c r="H129" s="215"/>
      <c r="I129" s="84">
        <f t="shared" si="3"/>
        <v>0</v>
      </c>
    </row>
    <row r="130" spans="1:9" ht="15.65" thickBot="1" x14ac:dyDescent="0.3">
      <c r="A130" s="50"/>
      <c r="B130" s="59"/>
      <c r="C130" s="27"/>
      <c r="D130" s="108"/>
      <c r="E130" s="224">
        <f t="shared" si="7"/>
        <v>0</v>
      </c>
      <c r="F130" s="215"/>
      <c r="G130" s="215"/>
      <c r="H130" s="215"/>
      <c r="I130" s="84">
        <f t="shared" si="3"/>
        <v>0</v>
      </c>
    </row>
    <row r="131" spans="1:9" ht="15.65" thickBot="1" x14ac:dyDescent="0.3">
      <c r="A131" s="50"/>
      <c r="B131" s="59"/>
      <c r="C131" s="27"/>
      <c r="D131" s="108"/>
      <c r="E131" s="224">
        <f t="shared" si="7"/>
        <v>0</v>
      </c>
      <c r="F131" s="215"/>
      <c r="G131" s="215"/>
      <c r="H131" s="215"/>
      <c r="I131" s="84">
        <f t="shared" si="3"/>
        <v>0</v>
      </c>
    </row>
    <row r="132" spans="1:9" ht="26.95" thickBot="1" x14ac:dyDescent="0.3">
      <c r="A132" s="285" t="s">
        <v>38</v>
      </c>
      <c r="B132" s="267" t="s">
        <v>29</v>
      </c>
      <c r="C132" s="133" t="s">
        <v>81</v>
      </c>
      <c r="D132" s="33">
        <f>SUM(D133:D142)</f>
        <v>0</v>
      </c>
      <c r="E132" s="33">
        <f>SUM(E133:E142)</f>
        <v>0</v>
      </c>
      <c r="F132" s="33">
        <f>SUM(F133:F142)</f>
        <v>0</v>
      </c>
      <c r="G132" s="33">
        <f>SUM(G133:G142)</f>
        <v>0</v>
      </c>
      <c r="H132" s="33">
        <f>SUM(H133:H142)</f>
        <v>0</v>
      </c>
      <c r="I132" s="84">
        <f t="shared" si="3"/>
        <v>0</v>
      </c>
    </row>
    <row r="133" spans="1:9" ht="15.65" thickBot="1" x14ac:dyDescent="0.3">
      <c r="A133" s="78"/>
      <c r="B133" s="57"/>
      <c r="C133" s="227"/>
      <c r="D133" s="227"/>
      <c r="E133" s="221">
        <f>SUM(F133:H133)</f>
        <v>0</v>
      </c>
      <c r="F133" s="81"/>
      <c r="G133" s="81"/>
      <c r="H133" s="81"/>
      <c r="I133" s="84">
        <f t="shared" si="3"/>
        <v>0</v>
      </c>
    </row>
    <row r="134" spans="1:9" ht="15.65" thickBot="1" x14ac:dyDescent="0.3">
      <c r="A134" s="79"/>
      <c r="B134" s="57"/>
      <c r="C134" s="226"/>
      <c r="D134" s="226"/>
      <c r="E134" s="221">
        <f t="shared" ref="E134:E142" si="8">SUM(F134:H134)</f>
        <v>0</v>
      </c>
      <c r="F134" s="81"/>
      <c r="G134" s="81"/>
      <c r="H134" s="81"/>
      <c r="I134" s="84">
        <f t="shared" si="3"/>
        <v>0</v>
      </c>
    </row>
    <row r="135" spans="1:9" ht="15.65" thickBot="1" x14ac:dyDescent="0.3">
      <c r="A135" s="79"/>
      <c r="B135" s="57"/>
      <c r="C135" s="226"/>
      <c r="D135" s="226"/>
      <c r="E135" s="221">
        <f t="shared" si="8"/>
        <v>0</v>
      </c>
      <c r="F135" s="81"/>
      <c r="G135" s="81"/>
      <c r="H135" s="81"/>
      <c r="I135" s="84">
        <f t="shared" si="3"/>
        <v>0</v>
      </c>
    </row>
    <row r="136" spans="1:9" ht="15.65" thickBot="1" x14ac:dyDescent="0.3">
      <c r="A136" s="79"/>
      <c r="B136" s="206"/>
      <c r="C136" s="207"/>
      <c r="D136" s="205"/>
      <c r="E136" s="221">
        <f t="shared" si="8"/>
        <v>0</v>
      </c>
      <c r="F136" s="81"/>
      <c r="G136" s="81"/>
      <c r="H136" s="81"/>
      <c r="I136" s="84">
        <f t="shared" si="3"/>
        <v>0</v>
      </c>
    </row>
    <row r="137" spans="1:9" ht="15.65" thickBot="1" x14ac:dyDescent="0.3">
      <c r="A137" s="79"/>
      <c r="B137" s="225"/>
      <c r="C137" s="207"/>
      <c r="D137" s="205"/>
      <c r="E137" s="221">
        <f t="shared" si="8"/>
        <v>0</v>
      </c>
      <c r="F137" s="81"/>
      <c r="G137" s="81"/>
      <c r="H137" s="81"/>
      <c r="I137" s="84">
        <f t="shared" si="3"/>
        <v>0</v>
      </c>
    </row>
    <row r="138" spans="1:9" ht="15.65" thickBot="1" x14ac:dyDescent="0.3">
      <c r="A138" s="79"/>
      <c r="B138" s="225"/>
      <c r="C138" s="207"/>
      <c r="D138" s="205"/>
      <c r="E138" s="221">
        <f t="shared" si="8"/>
        <v>0</v>
      </c>
      <c r="F138" s="81"/>
      <c r="G138" s="81"/>
      <c r="H138" s="81"/>
      <c r="I138" s="84">
        <f t="shared" si="3"/>
        <v>0</v>
      </c>
    </row>
    <row r="139" spans="1:9" ht="15.65" thickBot="1" x14ac:dyDescent="0.3">
      <c r="A139" s="79"/>
      <c r="B139" s="57"/>
      <c r="C139" s="226"/>
      <c r="D139" s="226"/>
      <c r="E139" s="221">
        <f t="shared" si="8"/>
        <v>0</v>
      </c>
      <c r="F139" s="81"/>
      <c r="G139" s="81"/>
      <c r="H139" s="81"/>
      <c r="I139" s="84">
        <f t="shared" si="3"/>
        <v>0</v>
      </c>
    </row>
    <row r="140" spans="1:9" ht="15.65" thickBot="1" x14ac:dyDescent="0.3">
      <c r="A140" s="79"/>
      <c r="B140" s="57"/>
      <c r="C140" s="227"/>
      <c r="D140" s="227"/>
      <c r="E140" s="221">
        <f t="shared" si="8"/>
        <v>0</v>
      </c>
      <c r="F140" s="81"/>
      <c r="G140" s="81"/>
      <c r="H140" s="81"/>
      <c r="I140" s="84">
        <f t="shared" si="3"/>
        <v>0</v>
      </c>
    </row>
    <row r="141" spans="1:9" ht="15.65" thickBot="1" x14ac:dyDescent="0.3">
      <c r="A141" s="80"/>
      <c r="B141" s="60"/>
      <c r="C141" s="228"/>
      <c r="D141" s="228"/>
      <c r="E141" s="221">
        <f t="shared" si="8"/>
        <v>0</v>
      </c>
      <c r="F141" s="4"/>
      <c r="G141" s="32"/>
      <c r="H141" s="32"/>
      <c r="I141" s="84">
        <f t="shared" si="3"/>
        <v>0</v>
      </c>
    </row>
    <row r="142" spans="1:9" ht="15.65" thickBot="1" x14ac:dyDescent="0.3">
      <c r="A142" s="80"/>
      <c r="B142" s="60"/>
      <c r="C142" s="228"/>
      <c r="D142" s="228"/>
      <c r="E142" s="221">
        <f t="shared" si="8"/>
        <v>0</v>
      </c>
      <c r="F142" s="4"/>
      <c r="G142" s="32"/>
      <c r="H142" s="32"/>
      <c r="I142" s="84">
        <f t="shared" si="3"/>
        <v>0</v>
      </c>
    </row>
    <row r="143" spans="1:9" ht="26.95" thickBot="1" x14ac:dyDescent="0.3">
      <c r="A143" s="201" t="s">
        <v>80</v>
      </c>
      <c r="B143" s="267" t="s">
        <v>29</v>
      </c>
      <c r="C143" s="131" t="s">
        <v>89</v>
      </c>
      <c r="D143" s="122">
        <f>SUM(D144:D155)</f>
        <v>0</v>
      </c>
      <c r="E143" s="100">
        <f>IF(SUM(E144:E155)&gt;10,"10",SUM(E144:E155))</f>
        <v>0</v>
      </c>
      <c r="F143" s="100">
        <f>IF(SUM(F144:F155)&gt;10,"10",SUM(F144:F155))</f>
        <v>0</v>
      </c>
      <c r="G143" s="100">
        <f>IF(F143&gt;=10,"0",IF(SUM(G144:G155)+F143&gt;10,ABS(F143-10),SUM(G144:G155)))</f>
        <v>0</v>
      </c>
      <c r="H143" s="100">
        <f>IF(F143+G143&gt;=10,"0",IF(SUM(H144:H155)+F143+G143&gt;10,ABS(F143+G143-10),SUM(H144:H155)))</f>
        <v>0</v>
      </c>
      <c r="I143" s="84">
        <f t="shared" si="3"/>
        <v>0</v>
      </c>
    </row>
    <row r="144" spans="1:9" ht="15.65" thickBot="1" x14ac:dyDescent="0.3">
      <c r="A144" s="51"/>
      <c r="B144" s="55"/>
      <c r="C144" s="211"/>
      <c r="D144" s="211"/>
      <c r="E144" s="221">
        <f t="shared" si="5"/>
        <v>0</v>
      </c>
      <c r="F144" s="211"/>
      <c r="G144" s="211"/>
      <c r="H144" s="211"/>
      <c r="I144" s="84">
        <f t="shared" si="3"/>
        <v>0</v>
      </c>
    </row>
    <row r="145" spans="1:9" ht="15.65" thickBot="1" x14ac:dyDescent="0.3">
      <c r="A145" s="50"/>
      <c r="B145" s="208"/>
      <c r="C145" s="211"/>
      <c r="D145" s="211"/>
      <c r="E145" s="221">
        <f t="shared" si="5"/>
        <v>0</v>
      </c>
      <c r="F145" s="211"/>
      <c r="G145" s="211"/>
      <c r="H145" s="211"/>
      <c r="I145" s="84">
        <f t="shared" si="3"/>
        <v>0</v>
      </c>
    </row>
    <row r="146" spans="1:9" ht="15.65" thickBot="1" x14ac:dyDescent="0.3">
      <c r="A146" s="50"/>
      <c r="B146" s="209"/>
      <c r="C146" s="10"/>
      <c r="D146" s="10"/>
      <c r="E146" s="221">
        <f t="shared" si="5"/>
        <v>0</v>
      </c>
      <c r="F146" s="10"/>
      <c r="G146" s="10"/>
      <c r="H146" s="10"/>
      <c r="I146" s="84">
        <f t="shared" si="3"/>
        <v>0</v>
      </c>
    </row>
    <row r="147" spans="1:9" ht="15.65" thickBot="1" x14ac:dyDescent="0.3">
      <c r="A147" s="50"/>
      <c r="B147" s="210"/>
      <c r="C147" s="10"/>
      <c r="D147" s="10"/>
      <c r="E147" s="221">
        <f t="shared" si="5"/>
        <v>0</v>
      </c>
      <c r="F147" s="10"/>
      <c r="G147" s="10"/>
      <c r="H147" s="10"/>
      <c r="I147" s="84">
        <f t="shared" si="3"/>
        <v>0</v>
      </c>
    </row>
    <row r="148" spans="1:9" ht="15.65" thickBot="1" x14ac:dyDescent="0.3">
      <c r="A148" s="50"/>
      <c r="B148" s="210"/>
      <c r="C148" s="10"/>
      <c r="D148" s="10"/>
      <c r="E148" s="221">
        <f t="shared" si="5"/>
        <v>0</v>
      </c>
      <c r="F148" s="10"/>
      <c r="G148" s="10"/>
      <c r="H148" s="10"/>
      <c r="I148" s="84">
        <f t="shared" si="3"/>
        <v>0</v>
      </c>
    </row>
    <row r="149" spans="1:9" ht="15.65" thickBot="1" x14ac:dyDescent="0.3">
      <c r="A149" s="50"/>
      <c r="B149" s="210"/>
      <c r="C149" s="10"/>
      <c r="D149" s="10"/>
      <c r="E149" s="221">
        <f t="shared" si="5"/>
        <v>0</v>
      </c>
      <c r="F149" s="10"/>
      <c r="G149" s="10"/>
      <c r="H149" s="10"/>
      <c r="I149" s="84">
        <f t="shared" ref="I149:I226" si="9">E149-D149</f>
        <v>0</v>
      </c>
    </row>
    <row r="150" spans="1:9" ht="15.65" thickBot="1" x14ac:dyDescent="0.3">
      <c r="A150" s="50"/>
      <c r="B150" s="210"/>
      <c r="C150" s="10"/>
      <c r="D150" s="10"/>
      <c r="E150" s="221">
        <f t="shared" si="5"/>
        <v>0</v>
      </c>
      <c r="F150" s="10"/>
      <c r="G150" s="10"/>
      <c r="H150" s="10"/>
      <c r="I150" s="84">
        <f t="shared" si="9"/>
        <v>0</v>
      </c>
    </row>
    <row r="151" spans="1:9" ht="15.65" thickBot="1" x14ac:dyDescent="0.3">
      <c r="A151" s="50"/>
      <c r="B151" s="210"/>
      <c r="C151" s="10"/>
      <c r="D151" s="10"/>
      <c r="E151" s="221">
        <f t="shared" si="5"/>
        <v>0</v>
      </c>
      <c r="F151" s="10"/>
      <c r="G151" s="10"/>
      <c r="H151" s="10"/>
      <c r="I151" s="84">
        <f t="shared" si="9"/>
        <v>0</v>
      </c>
    </row>
    <row r="152" spans="1:9" ht="15.65" thickBot="1" x14ac:dyDescent="0.3">
      <c r="A152" s="50"/>
      <c r="B152" s="210"/>
      <c r="C152" s="10"/>
      <c r="D152" s="10"/>
      <c r="E152" s="221">
        <f t="shared" si="5"/>
        <v>0</v>
      </c>
      <c r="F152" s="10"/>
      <c r="G152" s="10"/>
      <c r="H152" s="10"/>
      <c r="I152" s="84">
        <f t="shared" si="9"/>
        <v>0</v>
      </c>
    </row>
    <row r="153" spans="1:9" ht="15.65" thickBot="1" x14ac:dyDescent="0.3">
      <c r="A153" s="50"/>
      <c r="B153" s="210"/>
      <c r="C153" s="10"/>
      <c r="D153" s="10"/>
      <c r="E153" s="221">
        <f t="shared" si="5"/>
        <v>0</v>
      </c>
      <c r="F153" s="10"/>
      <c r="G153" s="10"/>
      <c r="H153" s="10"/>
      <c r="I153" s="84">
        <f t="shared" si="9"/>
        <v>0</v>
      </c>
    </row>
    <row r="154" spans="1:9" ht="15.65" thickBot="1" x14ac:dyDescent="0.3">
      <c r="A154" s="50"/>
      <c r="B154" s="210"/>
      <c r="C154" s="10"/>
      <c r="D154" s="10"/>
      <c r="E154" s="221">
        <f t="shared" si="5"/>
        <v>0</v>
      </c>
      <c r="F154" s="10"/>
      <c r="G154" s="10"/>
      <c r="H154" s="10"/>
      <c r="I154" s="84">
        <f t="shared" si="9"/>
        <v>0</v>
      </c>
    </row>
    <row r="155" spans="1:9" ht="15.65" thickBot="1" x14ac:dyDescent="0.3">
      <c r="A155" s="4"/>
      <c r="B155" s="29"/>
      <c r="C155" s="212"/>
      <c r="D155" s="212"/>
      <c r="E155" s="221">
        <f t="shared" si="5"/>
        <v>0</v>
      </c>
      <c r="F155" s="215"/>
      <c r="G155" s="215"/>
      <c r="H155" s="215"/>
      <c r="I155" s="84">
        <f t="shared" si="9"/>
        <v>0</v>
      </c>
    </row>
    <row r="156" spans="1:9" ht="26.95" thickBot="1" x14ac:dyDescent="0.3">
      <c r="A156" s="201" t="s">
        <v>36</v>
      </c>
      <c r="B156" s="267" t="s">
        <v>29</v>
      </c>
      <c r="C156" s="132" t="s">
        <v>90</v>
      </c>
      <c r="D156" s="123">
        <f>SUM(D157:D169)</f>
        <v>0</v>
      </c>
      <c r="E156" s="100">
        <f>IF(SUM(E157:E169)&gt;10,"10",SUM(E157:E169))</f>
        <v>0</v>
      </c>
      <c r="F156" s="100">
        <f>IF(SUM(F157:F169)&gt;10,"10",SUM(F157:F169))</f>
        <v>0</v>
      </c>
      <c r="G156" s="100">
        <f>IF(F156&gt;=10,"0",IF(SUM(G157:G169)+F156&gt;10,ABS(F156-10),SUM(G157:G169)))</f>
        <v>0</v>
      </c>
      <c r="H156" s="100">
        <f>IF(F156+G156&gt;=10,"0",IF(SUM(H157:H169)+F156+G156&gt;10,ABS(F156+G156-10),SUM(H157:H169)))</f>
        <v>0</v>
      </c>
      <c r="I156" s="84">
        <f t="shared" si="9"/>
        <v>0</v>
      </c>
    </row>
    <row r="157" spans="1:9" ht="15.65" thickBot="1" x14ac:dyDescent="0.3">
      <c r="A157" s="51"/>
      <c r="B157" s="176"/>
      <c r="C157" s="211"/>
      <c r="D157" s="211"/>
      <c r="E157" s="221">
        <f t="shared" ref="E157:E169" si="10">+F157+G157+H157</f>
        <v>0</v>
      </c>
      <c r="F157" s="211"/>
      <c r="G157" s="211"/>
      <c r="H157" s="4"/>
      <c r="I157" s="84">
        <f t="shared" si="9"/>
        <v>0</v>
      </c>
    </row>
    <row r="158" spans="1:9" ht="15.65" thickBot="1" x14ac:dyDescent="0.3">
      <c r="A158" s="51"/>
      <c r="B158" s="176"/>
      <c r="C158" s="211"/>
      <c r="D158" s="211"/>
      <c r="E158" s="221">
        <f t="shared" si="10"/>
        <v>0</v>
      </c>
      <c r="F158" s="211"/>
      <c r="G158" s="211"/>
      <c r="H158" s="4"/>
      <c r="I158" s="84">
        <f t="shared" si="9"/>
        <v>0</v>
      </c>
    </row>
    <row r="159" spans="1:9" ht="15.65" thickBot="1" x14ac:dyDescent="0.3">
      <c r="A159" s="51"/>
      <c r="B159" s="176"/>
      <c r="C159" s="211"/>
      <c r="D159" s="211"/>
      <c r="E159" s="221">
        <f t="shared" si="10"/>
        <v>0</v>
      </c>
      <c r="F159" s="211"/>
      <c r="G159" s="211"/>
      <c r="H159" s="4"/>
      <c r="I159" s="84">
        <f t="shared" si="9"/>
        <v>0</v>
      </c>
    </row>
    <row r="160" spans="1:9" ht="15.65" thickBot="1" x14ac:dyDescent="0.3">
      <c r="A160" s="51"/>
      <c r="B160" s="176"/>
      <c r="C160" s="211"/>
      <c r="D160" s="211"/>
      <c r="E160" s="221">
        <f t="shared" si="10"/>
        <v>0</v>
      </c>
      <c r="F160" s="211"/>
      <c r="G160" s="211"/>
      <c r="H160" s="4"/>
      <c r="I160" s="84">
        <f t="shared" si="9"/>
        <v>0</v>
      </c>
    </row>
    <row r="161" spans="1:9" ht="15.65" thickBot="1" x14ac:dyDescent="0.3">
      <c r="A161" s="51"/>
      <c r="B161" s="176"/>
      <c r="C161" s="211"/>
      <c r="D161" s="211"/>
      <c r="E161" s="221">
        <f t="shared" si="10"/>
        <v>0</v>
      </c>
      <c r="F161" s="211"/>
      <c r="G161" s="211"/>
      <c r="H161" s="4"/>
      <c r="I161" s="84">
        <f t="shared" si="9"/>
        <v>0</v>
      </c>
    </row>
    <row r="162" spans="1:9" ht="15.65" thickBot="1" x14ac:dyDescent="0.3">
      <c r="A162" s="51"/>
      <c r="B162" s="176"/>
      <c r="C162" s="211"/>
      <c r="D162" s="211"/>
      <c r="E162" s="221">
        <f t="shared" si="10"/>
        <v>0</v>
      </c>
      <c r="F162" s="211"/>
      <c r="G162" s="211"/>
      <c r="H162" s="4"/>
      <c r="I162" s="84">
        <f t="shared" si="9"/>
        <v>0</v>
      </c>
    </row>
    <row r="163" spans="1:9" ht="15.65" thickBot="1" x14ac:dyDescent="0.3">
      <c r="A163" s="51"/>
      <c r="B163" s="176"/>
      <c r="C163" s="211"/>
      <c r="D163" s="211"/>
      <c r="E163" s="221">
        <f t="shared" si="10"/>
        <v>0</v>
      </c>
      <c r="F163" s="211"/>
      <c r="G163" s="211"/>
      <c r="H163" s="4"/>
      <c r="I163" s="84">
        <f t="shared" si="9"/>
        <v>0</v>
      </c>
    </row>
    <row r="164" spans="1:9" ht="15.65" thickBot="1" x14ac:dyDescent="0.3">
      <c r="A164" s="51"/>
      <c r="B164" s="176"/>
      <c r="C164" s="211"/>
      <c r="D164" s="211"/>
      <c r="E164" s="221">
        <f t="shared" si="10"/>
        <v>0</v>
      </c>
      <c r="F164" s="211"/>
      <c r="G164" s="211"/>
      <c r="H164" s="4"/>
      <c r="I164" s="84">
        <f t="shared" si="9"/>
        <v>0</v>
      </c>
    </row>
    <row r="165" spans="1:9" ht="15.65" thickBot="1" x14ac:dyDescent="0.3">
      <c r="A165" s="50"/>
      <c r="B165" s="176"/>
      <c r="C165" s="211"/>
      <c r="D165" s="211"/>
      <c r="E165" s="221">
        <f t="shared" si="10"/>
        <v>0</v>
      </c>
      <c r="F165" s="211"/>
      <c r="G165" s="211"/>
      <c r="H165" s="4"/>
      <c r="I165" s="84">
        <f t="shared" si="9"/>
        <v>0</v>
      </c>
    </row>
    <row r="166" spans="1:9" ht="15.65" thickBot="1" x14ac:dyDescent="0.3">
      <c r="A166" s="50"/>
      <c r="B166" s="170"/>
      <c r="C166" s="211"/>
      <c r="D166" s="211"/>
      <c r="E166" s="221">
        <f t="shared" si="10"/>
        <v>0</v>
      </c>
      <c r="F166" s="211"/>
      <c r="G166" s="211"/>
      <c r="H166" s="4"/>
      <c r="I166" s="84">
        <f t="shared" si="9"/>
        <v>0</v>
      </c>
    </row>
    <row r="167" spans="1:9" ht="15.65" thickBot="1" x14ac:dyDescent="0.3">
      <c r="A167" s="50"/>
      <c r="B167" s="170"/>
      <c r="C167" s="211"/>
      <c r="D167" s="211"/>
      <c r="E167" s="221">
        <f t="shared" si="10"/>
        <v>0</v>
      </c>
      <c r="F167" s="211"/>
      <c r="G167" s="211"/>
      <c r="H167" s="4"/>
      <c r="I167" s="84">
        <f t="shared" si="9"/>
        <v>0</v>
      </c>
    </row>
    <row r="168" spans="1:9" ht="15.65" thickBot="1" x14ac:dyDescent="0.3">
      <c r="A168" s="50"/>
      <c r="B168" s="170"/>
      <c r="C168" s="4"/>
      <c r="D168" s="14"/>
      <c r="E168" s="5">
        <f t="shared" si="10"/>
        <v>0</v>
      </c>
      <c r="F168" s="4"/>
      <c r="G168" s="4"/>
      <c r="H168" s="4"/>
      <c r="I168" s="84">
        <f t="shared" si="9"/>
        <v>0</v>
      </c>
    </row>
    <row r="169" spans="1:9" ht="15.65" thickBot="1" x14ac:dyDescent="0.3">
      <c r="A169" s="50"/>
      <c r="B169" s="177"/>
      <c r="C169" s="4"/>
      <c r="D169" s="14"/>
      <c r="E169" s="5">
        <f t="shared" si="10"/>
        <v>0</v>
      </c>
      <c r="F169" s="4"/>
      <c r="G169" s="4"/>
      <c r="H169" s="4"/>
      <c r="I169" s="84">
        <f t="shared" si="9"/>
        <v>0</v>
      </c>
    </row>
    <row r="170" spans="1:9" ht="26.95" thickBot="1" x14ac:dyDescent="0.3">
      <c r="A170" s="286" t="s">
        <v>17</v>
      </c>
      <c r="B170" s="9" t="s">
        <v>29</v>
      </c>
      <c r="C170" s="131" t="s">
        <v>87</v>
      </c>
      <c r="D170" s="122">
        <f>SUM(D171:D174)</f>
        <v>0</v>
      </c>
      <c r="E170" s="100">
        <f>IF(SUM(E171:E174)&gt;10,"10",SUM(E171:E174))</f>
        <v>0</v>
      </c>
      <c r="F170" s="100">
        <f>IF(SUM(F171:F174)&gt;10,"10",SUM(F171:F174))</f>
        <v>0</v>
      </c>
      <c r="G170" s="100">
        <f>IF(F170&gt;=10,"0",IF(SUM(G171:G174)+F170&gt;10,ABS(F170-10),SUM(G171:G174)))</f>
        <v>0</v>
      </c>
      <c r="H170" s="100">
        <f>IF(F170+G170&gt;=10,"0",IF(SUM(H171:H174)+F170+G170&gt;10,ABS(F170+G170-10),SUM(H171:H174)))</f>
        <v>0</v>
      </c>
      <c r="I170" s="84">
        <f t="shared" si="9"/>
        <v>0</v>
      </c>
    </row>
    <row r="171" spans="1:9" ht="15.65" thickBot="1" x14ac:dyDescent="0.3">
      <c r="A171" s="50"/>
      <c r="B171" s="159"/>
      <c r="C171" s="212"/>
      <c r="D171" s="212"/>
      <c r="E171" s="5">
        <f>+F171+G171+H171</f>
        <v>0</v>
      </c>
      <c r="F171" s="110"/>
      <c r="G171" s="26"/>
      <c r="H171" s="26"/>
      <c r="I171" s="84">
        <f t="shared" si="9"/>
        <v>0</v>
      </c>
    </row>
    <row r="172" spans="1:9" ht="15.65" thickBot="1" x14ac:dyDescent="0.3">
      <c r="A172" s="50"/>
      <c r="B172" s="159"/>
      <c r="C172" s="212"/>
      <c r="D172" s="212"/>
      <c r="E172" s="5">
        <f>+F172+G172+H172</f>
        <v>0</v>
      </c>
      <c r="F172" s="2"/>
      <c r="G172" s="25"/>
      <c r="H172" s="25"/>
      <c r="I172" s="84">
        <f t="shared" si="9"/>
        <v>0</v>
      </c>
    </row>
    <row r="173" spans="1:9" ht="15.65" thickBot="1" x14ac:dyDescent="0.3">
      <c r="A173" s="76"/>
      <c r="B173" s="159"/>
      <c r="C173" s="212"/>
      <c r="D173" s="212"/>
      <c r="E173" s="5">
        <f>+F173+G173+H173</f>
        <v>0</v>
      </c>
      <c r="F173" s="35"/>
      <c r="G173" s="26"/>
      <c r="H173" s="26"/>
      <c r="I173" s="84">
        <f t="shared" si="9"/>
        <v>0</v>
      </c>
    </row>
    <row r="174" spans="1:9" ht="15.65" thickBot="1" x14ac:dyDescent="0.3">
      <c r="A174" s="50"/>
      <c r="B174" s="159"/>
      <c r="C174" s="212"/>
      <c r="D174" s="212"/>
      <c r="E174" s="5">
        <f>+F174+G174+H174</f>
        <v>0</v>
      </c>
      <c r="F174" s="35"/>
      <c r="G174" s="26"/>
      <c r="H174" s="26"/>
      <c r="I174" s="84">
        <f t="shared" si="9"/>
        <v>0</v>
      </c>
    </row>
    <row r="175" spans="1:9" ht="15.65" thickBot="1" x14ac:dyDescent="0.3">
      <c r="A175" s="9" t="s">
        <v>78</v>
      </c>
      <c r="B175" s="9"/>
      <c r="C175" s="131" t="s">
        <v>84</v>
      </c>
      <c r="D175" s="33">
        <f>SUM(D176:D187)</f>
        <v>0</v>
      </c>
      <c r="E175" s="33">
        <f>SUM(E176:E187)</f>
        <v>0</v>
      </c>
      <c r="F175" s="33">
        <f>SUM(F176:F187)</f>
        <v>0</v>
      </c>
      <c r="G175" s="33">
        <f>SUM(G176:G187)</f>
        <v>0</v>
      </c>
      <c r="H175" s="33">
        <f>SUM(H176:H187)</f>
        <v>0</v>
      </c>
      <c r="I175" s="84">
        <f t="shared" si="9"/>
        <v>0</v>
      </c>
    </row>
    <row r="176" spans="1:9" ht="15.65" thickBot="1" x14ac:dyDescent="0.3">
      <c r="A176" s="50"/>
      <c r="B176" s="170"/>
      <c r="C176" s="32"/>
      <c r="D176" s="32"/>
      <c r="E176" s="5">
        <f t="shared" ref="E176:E187" si="11">+F176+G176+H176</f>
        <v>0</v>
      </c>
      <c r="F176" s="4"/>
      <c r="G176" s="32"/>
      <c r="H176" s="32"/>
      <c r="I176" s="84">
        <f t="shared" si="9"/>
        <v>0</v>
      </c>
    </row>
    <row r="177" spans="1:9" ht="15.65" thickBot="1" x14ac:dyDescent="0.3">
      <c r="A177" s="50"/>
      <c r="B177" s="170"/>
      <c r="C177" s="32"/>
      <c r="D177" s="32"/>
      <c r="E177" s="5">
        <f t="shared" si="11"/>
        <v>0</v>
      </c>
      <c r="F177" s="4"/>
      <c r="G177" s="32"/>
      <c r="H177" s="32"/>
      <c r="I177" s="84">
        <f t="shared" si="9"/>
        <v>0</v>
      </c>
    </row>
    <row r="178" spans="1:9" ht="15.65" thickBot="1" x14ac:dyDescent="0.3">
      <c r="A178" s="50"/>
      <c r="B178" s="170"/>
      <c r="C178" s="32"/>
      <c r="D178" s="32"/>
      <c r="E178" s="5">
        <f t="shared" si="11"/>
        <v>0</v>
      </c>
      <c r="F178" s="4"/>
      <c r="G178" s="32">
        <v>0</v>
      </c>
      <c r="H178" s="32"/>
      <c r="I178" s="84">
        <f t="shared" si="9"/>
        <v>0</v>
      </c>
    </row>
    <row r="179" spans="1:9" ht="15.65" thickBot="1" x14ac:dyDescent="0.3">
      <c r="A179" s="50"/>
      <c r="B179" s="170"/>
      <c r="C179" s="32"/>
      <c r="D179" s="32"/>
      <c r="E179" s="5">
        <f t="shared" si="11"/>
        <v>0</v>
      </c>
      <c r="F179" s="4"/>
      <c r="G179" s="32"/>
      <c r="H179" s="32"/>
      <c r="I179" s="84">
        <f t="shared" si="9"/>
        <v>0</v>
      </c>
    </row>
    <row r="180" spans="1:9" ht="15.65" thickBot="1" x14ac:dyDescent="0.3">
      <c r="A180" s="50"/>
      <c r="B180" s="170"/>
      <c r="C180" s="32"/>
      <c r="D180" s="32"/>
      <c r="E180" s="5">
        <f t="shared" si="11"/>
        <v>0</v>
      </c>
      <c r="F180" s="4"/>
      <c r="G180" s="32"/>
      <c r="H180" s="32"/>
      <c r="I180" s="84">
        <f t="shared" si="9"/>
        <v>0</v>
      </c>
    </row>
    <row r="181" spans="1:9" ht="15.65" thickBot="1" x14ac:dyDescent="0.3">
      <c r="A181" s="50"/>
      <c r="B181" s="170"/>
      <c r="C181" s="32"/>
      <c r="D181" s="32"/>
      <c r="E181" s="5">
        <f t="shared" si="11"/>
        <v>0</v>
      </c>
      <c r="F181" s="4"/>
      <c r="G181" s="32"/>
      <c r="H181" s="32"/>
      <c r="I181" s="84">
        <f t="shared" si="9"/>
        <v>0</v>
      </c>
    </row>
    <row r="182" spans="1:9" ht="15.65" thickBot="1" x14ac:dyDescent="0.3">
      <c r="A182" s="50"/>
      <c r="B182" s="170"/>
      <c r="C182" s="32"/>
      <c r="D182" s="32"/>
      <c r="E182" s="5">
        <f t="shared" si="11"/>
        <v>0</v>
      </c>
      <c r="F182" s="4"/>
      <c r="G182" s="32"/>
      <c r="H182" s="32"/>
      <c r="I182" s="84">
        <f t="shared" si="9"/>
        <v>0</v>
      </c>
    </row>
    <row r="183" spans="1:9" ht="15.65" thickBot="1" x14ac:dyDescent="0.3">
      <c r="A183" s="50"/>
      <c r="B183" s="170"/>
      <c r="C183" s="32"/>
      <c r="D183" s="32"/>
      <c r="E183" s="5">
        <f t="shared" si="11"/>
        <v>0</v>
      </c>
      <c r="F183" s="4"/>
      <c r="G183" s="32"/>
      <c r="H183" s="32"/>
      <c r="I183" s="84">
        <f t="shared" si="9"/>
        <v>0</v>
      </c>
    </row>
    <row r="184" spans="1:9" ht="15.65" thickBot="1" x14ac:dyDescent="0.3">
      <c r="A184" s="50"/>
      <c r="B184" s="170"/>
      <c r="C184" s="32"/>
      <c r="D184" s="32"/>
      <c r="E184" s="5">
        <f t="shared" si="11"/>
        <v>0</v>
      </c>
      <c r="F184" s="4"/>
      <c r="G184" s="32"/>
      <c r="H184" s="32"/>
      <c r="I184" s="84">
        <f t="shared" si="9"/>
        <v>0</v>
      </c>
    </row>
    <row r="185" spans="1:9" ht="15.65" thickBot="1" x14ac:dyDescent="0.3">
      <c r="A185" s="50"/>
      <c r="B185" s="170"/>
      <c r="C185" s="32"/>
      <c r="D185" s="32"/>
      <c r="E185" s="5">
        <f t="shared" si="11"/>
        <v>0</v>
      </c>
      <c r="F185" s="4"/>
      <c r="G185" s="32"/>
      <c r="H185" s="32"/>
      <c r="I185" s="84">
        <f t="shared" si="9"/>
        <v>0</v>
      </c>
    </row>
    <row r="186" spans="1:9" ht="15.65" thickBot="1" x14ac:dyDescent="0.3">
      <c r="A186" s="50"/>
      <c r="B186" s="170"/>
      <c r="C186" s="32"/>
      <c r="D186" s="32"/>
      <c r="E186" s="5">
        <f t="shared" si="11"/>
        <v>0</v>
      </c>
      <c r="F186" s="4"/>
      <c r="G186" s="32"/>
      <c r="H186" s="32"/>
      <c r="I186" s="171">
        <f t="shared" si="9"/>
        <v>0</v>
      </c>
    </row>
    <row r="187" spans="1:9" ht="15.65" thickBot="1" x14ac:dyDescent="0.3">
      <c r="A187" s="4"/>
      <c r="B187" s="4"/>
      <c r="C187" s="4"/>
      <c r="D187" s="4"/>
      <c r="E187" s="5">
        <f t="shared" si="11"/>
        <v>0</v>
      </c>
      <c r="F187" s="4"/>
      <c r="G187" s="4"/>
      <c r="H187" s="4"/>
      <c r="I187" s="171">
        <f t="shared" si="9"/>
        <v>0</v>
      </c>
    </row>
    <row r="188" spans="1:9" ht="40.1" thickBot="1" x14ac:dyDescent="0.3">
      <c r="A188" s="43" t="s">
        <v>71</v>
      </c>
      <c r="B188" s="53" t="s">
        <v>29</v>
      </c>
      <c r="C188" s="130" t="s">
        <v>62</v>
      </c>
      <c r="D188" s="124">
        <f>D189+D193+D194</f>
        <v>0</v>
      </c>
      <c r="E188" s="124">
        <f>SUM(E189:E194)</f>
        <v>0</v>
      </c>
      <c r="F188" s="124">
        <f>SUM(F189:F194)</f>
        <v>0</v>
      </c>
      <c r="G188" s="124">
        <f>SUM(G189:G194)</f>
        <v>0</v>
      </c>
      <c r="H188" s="124">
        <f>SUM(H189:H194)</f>
        <v>0</v>
      </c>
      <c r="I188" s="84">
        <f t="shared" si="9"/>
        <v>0</v>
      </c>
    </row>
    <row r="189" spans="1:9" ht="15.65" thickBot="1" x14ac:dyDescent="0.3">
      <c r="A189" s="51"/>
      <c r="B189" s="176"/>
      <c r="C189" s="211"/>
      <c r="D189" s="111"/>
      <c r="E189" s="5">
        <f t="shared" ref="E189:E194" si="12">+F189+G189+H189</f>
        <v>0</v>
      </c>
      <c r="F189" s="26"/>
      <c r="G189" s="26"/>
      <c r="H189" s="26"/>
      <c r="I189" s="84">
        <f t="shared" si="9"/>
        <v>0</v>
      </c>
    </row>
    <row r="190" spans="1:9" ht="15.65" thickBot="1" x14ac:dyDescent="0.3">
      <c r="A190" s="148"/>
      <c r="B190" s="174"/>
      <c r="C190" s="27"/>
      <c r="D190" s="110"/>
      <c r="E190" s="5">
        <f t="shared" si="12"/>
        <v>0</v>
      </c>
      <c r="F190" s="26"/>
      <c r="G190" s="26"/>
      <c r="H190" s="26"/>
      <c r="I190" s="84">
        <f t="shared" si="9"/>
        <v>0</v>
      </c>
    </row>
    <row r="191" spans="1:9" ht="15.65" thickBot="1" x14ac:dyDescent="0.3">
      <c r="A191" s="148"/>
      <c r="B191" s="174"/>
      <c r="C191" s="27"/>
      <c r="D191" s="110"/>
      <c r="E191" s="5">
        <f t="shared" si="12"/>
        <v>0</v>
      </c>
      <c r="F191" s="26"/>
      <c r="G191" s="26"/>
      <c r="H191" s="26"/>
      <c r="I191" s="84">
        <f t="shared" si="9"/>
        <v>0</v>
      </c>
    </row>
    <row r="192" spans="1:9" ht="15.65" thickBot="1" x14ac:dyDescent="0.3">
      <c r="A192" s="148"/>
      <c r="B192" s="174"/>
      <c r="C192" s="27"/>
      <c r="D192" s="110"/>
      <c r="E192" s="5">
        <f t="shared" si="12"/>
        <v>0</v>
      </c>
      <c r="F192" s="26"/>
      <c r="G192" s="26"/>
      <c r="H192" s="26"/>
      <c r="I192" s="84">
        <f t="shared" si="9"/>
        <v>0</v>
      </c>
    </row>
    <row r="193" spans="1:9" ht="15.65" thickBot="1" x14ac:dyDescent="0.3">
      <c r="A193" s="149"/>
      <c r="B193" s="61"/>
      <c r="C193" s="27"/>
      <c r="D193" s="110"/>
      <c r="E193" s="5">
        <f t="shared" si="12"/>
        <v>0</v>
      </c>
      <c r="F193" s="26"/>
      <c r="G193" s="26"/>
      <c r="H193" s="26"/>
      <c r="I193" s="84">
        <f t="shared" si="9"/>
        <v>0</v>
      </c>
    </row>
    <row r="194" spans="1:9" ht="15.65" thickBot="1" x14ac:dyDescent="0.3">
      <c r="A194" s="97"/>
      <c r="B194" s="62"/>
      <c r="C194" s="32"/>
      <c r="D194" s="32"/>
      <c r="E194" s="5">
        <f t="shared" si="12"/>
        <v>0</v>
      </c>
      <c r="F194" s="32"/>
      <c r="G194" s="32"/>
      <c r="H194" s="32"/>
      <c r="I194" s="84">
        <f t="shared" si="9"/>
        <v>0</v>
      </c>
    </row>
    <row r="195" spans="1:9" ht="26.95" thickBot="1" x14ac:dyDescent="0.3">
      <c r="A195" s="9" t="s">
        <v>18</v>
      </c>
      <c r="B195" s="9" t="s">
        <v>29</v>
      </c>
      <c r="C195" s="131" t="s">
        <v>88</v>
      </c>
      <c r="D195" s="125">
        <f>D196+D199</f>
        <v>0</v>
      </c>
      <c r="E195" s="24">
        <f>IF(SUM(E196:E199)&gt;10,"10",SUM(E196:E199))</f>
        <v>0</v>
      </c>
      <c r="F195" s="100">
        <f>IF(SUM(F196:F199)&gt;10,"10",SUM(F196:F199))</f>
        <v>0</v>
      </c>
      <c r="G195" s="100">
        <f>IF(F195&gt;=10,"0",IF(SUM(G196:G199)+F195&gt;10,ABS(F195-10),SUM(G196:G199)))</f>
        <v>0</v>
      </c>
      <c r="H195" s="100">
        <f>IF(F195+G195&gt;=10,"0",IF(SUM(H196:H199)+F195+G195&gt;10,ABS(F195+G195-10),SUM(H196:H199)))</f>
        <v>0</v>
      </c>
      <c r="I195" s="84">
        <f t="shared" si="9"/>
        <v>0</v>
      </c>
    </row>
    <row r="196" spans="1:9" ht="15.65" thickBot="1" x14ac:dyDescent="0.3">
      <c r="A196" s="50"/>
      <c r="B196" s="57"/>
      <c r="C196" s="36"/>
      <c r="D196" s="109"/>
      <c r="E196" s="5">
        <f>+F196+G196+H196</f>
        <v>0</v>
      </c>
      <c r="F196" s="26"/>
      <c r="G196" s="26"/>
      <c r="H196" s="26"/>
      <c r="I196" s="84">
        <f t="shared" si="9"/>
        <v>0</v>
      </c>
    </row>
    <row r="197" spans="1:9" ht="15.65" thickBot="1" x14ac:dyDescent="0.3">
      <c r="A197" s="50"/>
      <c r="B197" s="57"/>
      <c r="C197" s="229"/>
      <c r="D197" s="230"/>
      <c r="E197" s="5">
        <f>+F197+G197+H197</f>
        <v>0</v>
      </c>
      <c r="F197" s="26"/>
      <c r="G197" s="26"/>
      <c r="H197" s="26"/>
      <c r="I197" s="84">
        <f t="shared" si="9"/>
        <v>0</v>
      </c>
    </row>
    <row r="198" spans="1:9" ht="15.65" thickBot="1" x14ac:dyDescent="0.3">
      <c r="A198" s="50"/>
      <c r="B198" s="57"/>
      <c r="C198" s="229"/>
      <c r="D198" s="230"/>
      <c r="E198" s="5">
        <f>+F198+G198+H198</f>
        <v>0</v>
      </c>
      <c r="F198" s="26"/>
      <c r="G198" s="26"/>
      <c r="H198" s="26"/>
      <c r="I198" s="84">
        <f t="shared" si="9"/>
        <v>0</v>
      </c>
    </row>
    <row r="199" spans="1:9" ht="15.65" thickBot="1" x14ac:dyDescent="0.3">
      <c r="A199" s="4"/>
      <c r="B199" s="29"/>
      <c r="C199" s="27"/>
      <c r="D199" s="110"/>
      <c r="E199" s="5">
        <f>+F199+G199+H199</f>
        <v>0</v>
      </c>
      <c r="F199" s="26"/>
      <c r="G199" s="26"/>
      <c r="H199" s="26"/>
      <c r="I199" s="84">
        <f t="shared" si="9"/>
        <v>0</v>
      </c>
    </row>
    <row r="200" spans="1:9" ht="65.3" customHeight="1" thickBot="1" x14ac:dyDescent="0.3">
      <c r="A200" s="42" t="s">
        <v>28</v>
      </c>
      <c r="B200" s="53" t="s">
        <v>29</v>
      </c>
      <c r="C200" s="132" t="s">
        <v>88</v>
      </c>
      <c r="D200" s="126">
        <f>SUM(D201:D204)</f>
        <v>0</v>
      </c>
      <c r="E200" s="24">
        <f>IF(SUM(E201:E204)&gt;10,"10",SUM(E201:E204))</f>
        <v>0</v>
      </c>
      <c r="F200" s="100">
        <f>IF(SUM(F201:F204)&gt;10,"10",SUM(F201:F204))</f>
        <v>0</v>
      </c>
      <c r="G200" s="100">
        <f>IF(F200&gt;=10,"0",IF(SUM(G201:G204)+F200&gt;10,ABS(F200-10),SUM(G201:G204)))</f>
        <v>0</v>
      </c>
      <c r="H200" s="100">
        <f>IF(F200+G200&gt;=10,"0",IF(SUM(H201:H204)+F200+G200&gt;10,ABS(F200+G200-10),SUM(H201:H204)))</f>
        <v>0</v>
      </c>
      <c r="I200" s="84">
        <f t="shared" si="9"/>
        <v>0</v>
      </c>
    </row>
    <row r="201" spans="1:9" ht="15.65" thickBot="1" x14ac:dyDescent="0.3">
      <c r="A201" s="150"/>
      <c r="B201" s="34"/>
      <c r="C201" s="37"/>
      <c r="D201" s="37"/>
      <c r="E201" s="5">
        <v>0</v>
      </c>
      <c r="F201" s="38"/>
      <c r="G201" s="38"/>
      <c r="H201" s="38"/>
      <c r="I201" s="84">
        <f t="shared" si="9"/>
        <v>0</v>
      </c>
    </row>
    <row r="202" spans="1:9" ht="15.65" thickBot="1" x14ac:dyDescent="0.3">
      <c r="A202" s="150"/>
      <c r="B202" s="34"/>
      <c r="C202" s="37"/>
      <c r="D202" s="37"/>
      <c r="E202" s="5">
        <v>0</v>
      </c>
      <c r="F202" s="38"/>
      <c r="G202" s="38"/>
      <c r="H202" s="38"/>
      <c r="I202" s="84">
        <f t="shared" si="9"/>
        <v>0</v>
      </c>
    </row>
    <row r="203" spans="1:9" ht="15.65" thickBot="1" x14ac:dyDescent="0.3">
      <c r="A203" s="150"/>
      <c r="B203" s="34"/>
      <c r="C203" s="39"/>
      <c r="D203" s="39"/>
      <c r="E203" s="5">
        <f>+F203+G203+H203</f>
        <v>0</v>
      </c>
      <c r="F203" s="4"/>
      <c r="G203" s="4"/>
      <c r="H203" s="4"/>
      <c r="I203" s="84">
        <f t="shared" si="9"/>
        <v>0</v>
      </c>
    </row>
    <row r="204" spans="1:9" ht="15.65" thickBot="1" x14ac:dyDescent="0.3">
      <c r="A204" s="4"/>
      <c r="B204" s="4"/>
      <c r="C204" s="4"/>
      <c r="D204" s="4"/>
      <c r="E204" s="5">
        <f>+F204+G204+H204</f>
        <v>0</v>
      </c>
      <c r="F204" s="4"/>
      <c r="G204" s="4"/>
      <c r="H204" s="4"/>
      <c r="I204" s="84">
        <f t="shared" si="9"/>
        <v>0</v>
      </c>
    </row>
    <row r="205" spans="1:9" s="117" customFormat="1" ht="126.5" customHeight="1" thickBot="1" x14ac:dyDescent="0.3">
      <c r="A205" s="42" t="s">
        <v>19</v>
      </c>
      <c r="B205" s="53" t="s">
        <v>29</v>
      </c>
      <c r="C205" s="132" t="s">
        <v>69</v>
      </c>
      <c r="D205" s="126">
        <f>D206+D209</f>
        <v>0</v>
      </c>
      <c r="E205" s="40">
        <f>IF(SUM(E206:E209)&gt;4,"4",SUM(E206:E209))</f>
        <v>0</v>
      </c>
      <c r="F205" s="100">
        <f>IF(SUM(F206:F209)&gt;4,"4",SUM(F206:F209))</f>
        <v>0</v>
      </c>
      <c r="G205" s="100">
        <f>IF(F205&gt;=4,"0",IF(SUM(G206:G209)+F205&gt;4,ABS(F205-4),SUM(G206:G209)))</f>
        <v>0</v>
      </c>
      <c r="H205" s="100">
        <f>IF(F205+G205&gt;=4,"0",IF(SUM(H206:H209)+F205+G205&gt;4,ABS(F205+G205-4),SUM(H206:H209)))</f>
        <v>0</v>
      </c>
      <c r="I205" s="84">
        <f t="shared" si="9"/>
        <v>0</v>
      </c>
    </row>
    <row r="206" spans="1:9" ht="15.65" thickBot="1" x14ac:dyDescent="0.3">
      <c r="A206" s="34"/>
      <c r="B206" s="63"/>
      <c r="C206" s="231"/>
      <c r="D206" s="231"/>
      <c r="E206" s="221">
        <f>+F206+G206+H206</f>
        <v>0</v>
      </c>
      <c r="F206" s="211"/>
      <c r="G206" s="211"/>
      <c r="H206" s="211"/>
      <c r="I206" s="217">
        <f t="shared" si="9"/>
        <v>0</v>
      </c>
    </row>
    <row r="207" spans="1:9" ht="15.65" thickBot="1" x14ac:dyDescent="0.3">
      <c r="A207" s="34"/>
      <c r="B207" s="63"/>
      <c r="C207" s="231"/>
      <c r="D207" s="231"/>
      <c r="E207" s="221">
        <f>+F207+G207+H207</f>
        <v>0</v>
      </c>
      <c r="F207" s="211"/>
      <c r="G207" s="211"/>
      <c r="H207" s="211"/>
      <c r="I207" s="217">
        <f t="shared" si="9"/>
        <v>0</v>
      </c>
    </row>
    <row r="208" spans="1:9" ht="15.65" thickBot="1" x14ac:dyDescent="0.3">
      <c r="A208" s="34"/>
      <c r="B208" s="63"/>
      <c r="C208" s="231"/>
      <c r="D208" s="231"/>
      <c r="E208" s="221">
        <f>+F208+G208+H208</f>
        <v>0</v>
      </c>
      <c r="F208" s="211"/>
      <c r="G208" s="211"/>
      <c r="H208" s="211"/>
      <c r="I208" s="217">
        <f t="shared" si="9"/>
        <v>0</v>
      </c>
    </row>
    <row r="209" spans="1:9" ht="15.65" thickBot="1" x14ac:dyDescent="0.3">
      <c r="A209" s="4"/>
      <c r="B209" s="29"/>
      <c r="C209" s="212"/>
      <c r="D209" s="212"/>
      <c r="E209" s="221">
        <f>+F209+G209+H209</f>
        <v>0</v>
      </c>
      <c r="F209" s="215"/>
      <c r="G209" s="215"/>
      <c r="H209" s="215"/>
      <c r="I209" s="217">
        <f t="shared" si="9"/>
        <v>0</v>
      </c>
    </row>
    <row r="210" spans="1:9" ht="15.65" thickBot="1" x14ac:dyDescent="0.3">
      <c r="A210" s="54" t="s">
        <v>21</v>
      </c>
      <c r="B210" s="53" t="s">
        <v>29</v>
      </c>
      <c r="C210" s="232"/>
      <c r="D210" s="232">
        <f>D211+D214</f>
        <v>0</v>
      </c>
      <c r="E210" s="233">
        <f>SUM(E211:E214)</f>
        <v>0</v>
      </c>
      <c r="F210" s="233">
        <f>SUM(F211:F214)</f>
        <v>0</v>
      </c>
      <c r="G210" s="233">
        <f>SUM(G211:G214)</f>
        <v>0</v>
      </c>
      <c r="H210" s="233">
        <f>SUM(H211:H214)</f>
        <v>0</v>
      </c>
      <c r="I210" s="217">
        <f t="shared" si="9"/>
        <v>0</v>
      </c>
    </row>
    <row r="211" spans="1:9" ht="15.65" thickBot="1" x14ac:dyDescent="0.3">
      <c r="A211" s="4"/>
      <c r="B211" s="4"/>
      <c r="C211" s="4"/>
      <c r="D211" s="29"/>
      <c r="E211" s="221">
        <f>+F211+G211+H211</f>
        <v>0</v>
      </c>
      <c r="F211" s="211"/>
      <c r="G211" s="211"/>
      <c r="H211" s="211"/>
      <c r="I211" s="217">
        <f t="shared" si="9"/>
        <v>0</v>
      </c>
    </row>
    <row r="212" spans="1:9" ht="15.65" thickBot="1" x14ac:dyDescent="0.3">
      <c r="A212" s="4"/>
      <c r="B212" s="29"/>
      <c r="C212" s="211"/>
      <c r="D212" s="211"/>
      <c r="E212" s="221">
        <f>+F212+G212+H212</f>
        <v>0</v>
      </c>
      <c r="F212" s="211"/>
      <c r="G212" s="211"/>
      <c r="H212" s="211"/>
      <c r="I212" s="217"/>
    </row>
    <row r="213" spans="1:9" ht="15.65" thickBot="1" x14ac:dyDescent="0.3">
      <c r="A213" s="4"/>
      <c r="B213" s="29"/>
      <c r="C213" s="211"/>
      <c r="D213" s="211"/>
      <c r="E213" s="221">
        <f>+F213+G213+H213</f>
        <v>0</v>
      </c>
      <c r="F213" s="211"/>
      <c r="G213" s="211"/>
      <c r="H213" s="211"/>
      <c r="I213" s="217"/>
    </row>
    <row r="214" spans="1:9" ht="15.65" thickBot="1" x14ac:dyDescent="0.3">
      <c r="A214" s="4"/>
      <c r="B214" s="29"/>
      <c r="C214" s="27"/>
      <c r="D214" s="56"/>
      <c r="E214" s="221">
        <f>+F214+G214+H214</f>
        <v>0</v>
      </c>
      <c r="F214" s="215"/>
      <c r="G214" s="236"/>
      <c r="H214" s="236"/>
      <c r="I214" s="217">
        <f t="shared" si="9"/>
        <v>0</v>
      </c>
    </row>
    <row r="215" spans="1:9" ht="15.65" thickBot="1" x14ac:dyDescent="0.3">
      <c r="A215" s="54" t="s">
        <v>22</v>
      </c>
      <c r="B215" s="53" t="s">
        <v>29</v>
      </c>
      <c r="C215" s="132" t="s">
        <v>20</v>
      </c>
      <c r="D215" s="126">
        <f>SUM(D216:D221)</f>
        <v>0</v>
      </c>
      <c r="E215" s="234">
        <f>IF(SUM(E216:E221)&gt;4,"4",SUM(E216:E221))</f>
        <v>0</v>
      </c>
      <c r="F215" s="245">
        <f>IF(SUM(F216:F221)&gt;4,"4",SUM(F216:F221))</f>
        <v>0</v>
      </c>
      <c r="G215" s="245">
        <f>IF(SUM(G216:G221)&gt;4,"4",SUM(G216:G221))</f>
        <v>0</v>
      </c>
      <c r="H215" s="244"/>
      <c r="I215" s="84">
        <f t="shared" si="9"/>
        <v>0</v>
      </c>
    </row>
    <row r="216" spans="1:9" ht="15.65" thickBot="1" x14ac:dyDescent="0.3">
      <c r="A216" s="50"/>
      <c r="B216" s="162"/>
      <c r="C216" s="37"/>
      <c r="D216" s="37"/>
      <c r="E216" s="235">
        <v>0</v>
      </c>
      <c r="F216" s="237"/>
      <c r="G216" s="237"/>
      <c r="H216" s="13"/>
      <c r="I216" s="84">
        <f t="shared" si="9"/>
        <v>0</v>
      </c>
    </row>
    <row r="217" spans="1:9" ht="15.65" thickBot="1" x14ac:dyDescent="0.3">
      <c r="A217" s="50"/>
      <c r="B217" s="162"/>
      <c r="C217" s="37"/>
      <c r="D217" s="37"/>
      <c r="E217" s="235">
        <v>0</v>
      </c>
      <c r="F217" s="237"/>
      <c r="G217" s="237"/>
      <c r="H217" s="13"/>
      <c r="I217" s="84">
        <f t="shared" si="9"/>
        <v>0</v>
      </c>
    </row>
    <row r="218" spans="1:9" ht="15.65" thickBot="1" x14ac:dyDescent="0.3">
      <c r="A218" s="50"/>
      <c r="B218" s="162"/>
      <c r="C218" s="37"/>
      <c r="D218" s="37"/>
      <c r="E218" s="235">
        <v>0</v>
      </c>
      <c r="F218" s="237"/>
      <c r="G218" s="237"/>
      <c r="H218" s="13"/>
      <c r="I218" s="84">
        <f t="shared" si="9"/>
        <v>0</v>
      </c>
    </row>
    <row r="219" spans="1:9" ht="15.65" thickBot="1" x14ac:dyDescent="0.3">
      <c r="A219" s="50"/>
      <c r="B219" s="4"/>
      <c r="C219" s="37"/>
      <c r="D219" s="37"/>
      <c r="E219" s="235">
        <v>0</v>
      </c>
      <c r="F219" s="238"/>
      <c r="G219" s="237"/>
      <c r="H219" s="240"/>
      <c r="I219" s="164">
        <f t="shared" si="9"/>
        <v>0</v>
      </c>
    </row>
    <row r="220" spans="1:9" ht="15.65" thickBot="1" x14ac:dyDescent="0.3">
      <c r="A220" s="50"/>
      <c r="B220" s="4"/>
      <c r="C220" s="37"/>
      <c r="D220" s="37"/>
      <c r="E220" s="235">
        <v>0</v>
      </c>
      <c r="F220" s="238"/>
      <c r="G220" s="237"/>
      <c r="H220" s="13"/>
      <c r="I220" s="188">
        <f t="shared" si="9"/>
        <v>0</v>
      </c>
    </row>
    <row r="221" spans="1:9" ht="15.65" thickBot="1" x14ac:dyDescent="0.3">
      <c r="A221" s="50"/>
      <c r="B221" s="4"/>
      <c r="C221" s="37"/>
      <c r="D221" s="37"/>
      <c r="E221" s="235">
        <v>0</v>
      </c>
      <c r="F221" s="239"/>
      <c r="G221" s="13"/>
      <c r="H221" s="13"/>
      <c r="I221" s="188">
        <f t="shared" si="9"/>
        <v>0</v>
      </c>
    </row>
    <row r="222" spans="1:9" ht="26.95" thickBot="1" x14ac:dyDescent="0.3">
      <c r="A222" s="66" t="s">
        <v>23</v>
      </c>
      <c r="B222" s="53" t="s">
        <v>29</v>
      </c>
      <c r="C222" s="246" t="s">
        <v>24</v>
      </c>
      <c r="D222" s="246"/>
      <c r="E222" s="247">
        <f>IF(SUM(E223:E223)&gt;10,10, SUM(E223:E223))</f>
        <v>0</v>
      </c>
      <c r="F222" s="241">
        <f>IF(SUM(F223:F223)&gt;10,10, SUM(F223:F223))</f>
        <v>0</v>
      </c>
      <c r="G222" s="241"/>
      <c r="H222" s="242"/>
      <c r="I222" s="188">
        <f t="shared" si="9"/>
        <v>0</v>
      </c>
    </row>
    <row r="223" spans="1:9" ht="15.65" thickBot="1" x14ac:dyDescent="0.3">
      <c r="A223" s="18"/>
      <c r="B223" s="64"/>
      <c r="C223" s="212"/>
      <c r="D223" s="212"/>
      <c r="E223" s="248">
        <f>F223</f>
        <v>0</v>
      </c>
      <c r="F223" s="249"/>
      <c r="G223" s="215"/>
      <c r="H223" s="215"/>
      <c r="I223" s="84">
        <f t="shared" si="9"/>
        <v>0</v>
      </c>
    </row>
    <row r="224" spans="1:9" ht="15.65" thickBot="1" x14ac:dyDescent="0.3">
      <c r="A224" s="18"/>
      <c r="B224" s="64"/>
      <c r="C224" s="212"/>
      <c r="D224" s="212"/>
      <c r="E224" s="248">
        <f t="shared" ref="E224:E226" si="13">F224</f>
        <v>0</v>
      </c>
      <c r="F224" s="249"/>
      <c r="G224" s="215"/>
      <c r="H224" s="215"/>
      <c r="I224" s="84">
        <f t="shared" si="9"/>
        <v>0</v>
      </c>
    </row>
    <row r="225" spans="1:9" ht="15.65" thickBot="1" x14ac:dyDescent="0.3">
      <c r="A225" s="18"/>
      <c r="B225" s="64"/>
      <c r="C225" s="212"/>
      <c r="D225" s="212"/>
      <c r="E225" s="248">
        <f t="shared" si="13"/>
        <v>0</v>
      </c>
      <c r="F225" s="249"/>
      <c r="G225" s="215"/>
      <c r="H225" s="215"/>
      <c r="I225" s="84">
        <f t="shared" si="9"/>
        <v>0</v>
      </c>
    </row>
    <row r="226" spans="1:9" ht="15.65" thickBot="1" x14ac:dyDescent="0.3">
      <c r="A226" s="211"/>
      <c r="B226" s="211"/>
      <c r="C226" s="212"/>
      <c r="D226" s="212"/>
      <c r="E226" s="248">
        <f t="shared" si="13"/>
        <v>0</v>
      </c>
      <c r="F226" s="249"/>
      <c r="G226" s="215"/>
      <c r="H226" s="215"/>
      <c r="I226" s="84">
        <f t="shared" si="9"/>
        <v>0</v>
      </c>
    </row>
    <row r="227" spans="1:9" ht="25.55" customHeight="1" thickBot="1" x14ac:dyDescent="0.3">
      <c r="A227" s="29"/>
      <c r="B227" s="29"/>
      <c r="C227" s="56"/>
      <c r="D227" s="243" t="s">
        <v>75</v>
      </c>
      <c r="E227" s="157" t="s">
        <v>65</v>
      </c>
      <c r="F227" s="281" t="s">
        <v>66</v>
      </c>
      <c r="G227" s="281" t="s">
        <v>67</v>
      </c>
      <c r="H227" s="281" t="s">
        <v>68</v>
      </c>
      <c r="I227" s="188" t="s">
        <v>39</v>
      </c>
    </row>
    <row r="228" spans="1:9" ht="15.65" thickBot="1" x14ac:dyDescent="0.3">
      <c r="A228" s="327" t="s">
        <v>95</v>
      </c>
      <c r="B228" s="327"/>
      <c r="C228" s="327"/>
      <c r="D228" s="280">
        <f>D222+D215+D200+D205+D195+D188+D175+D170+D156+D143+D132+D123+D210+D74+D88+D118+D61+D81+D107</f>
        <v>0</v>
      </c>
      <c r="E228" s="163">
        <f>+F228+G228+H228</f>
        <v>0</v>
      </c>
      <c r="F228" s="163">
        <f>F222+F215+F200+F205+F195+F188+F170+F175+F156+F143+F132+F123+F118+F88+F210+F61+F74</f>
        <v>0</v>
      </c>
      <c r="G228" s="163">
        <f>(G222+G215+G200+G205+G195+G188+G170+G175+G156+G143+G132+G123+G118+G88+G210+G61+G74)*0.33</f>
        <v>0</v>
      </c>
      <c r="H228" s="163">
        <f>(H222+H215+H200+H205+H195+H188+H170+H175+H156+H143+H132+H123+H118+H88+H210+H61+H74)*0.1</f>
        <v>0</v>
      </c>
      <c r="I228" s="164">
        <f>E228-D228</f>
        <v>0</v>
      </c>
    </row>
    <row r="229" spans="1:9" ht="15.65" thickBot="1" x14ac:dyDescent="0.3">
      <c r="A229" s="424" t="s">
        <v>110</v>
      </c>
      <c r="B229" s="424"/>
      <c r="C229" s="424"/>
      <c r="D229" s="280"/>
      <c r="E229" s="163">
        <f>SUM(F229:H229)</f>
        <v>0</v>
      </c>
      <c r="F229" s="163">
        <f t="shared" ref="F229:H229" si="14">+F81+F107</f>
        <v>0</v>
      </c>
      <c r="G229" s="163">
        <f t="shared" si="14"/>
        <v>0</v>
      </c>
      <c r="H229" s="163">
        <f t="shared" si="14"/>
        <v>0</v>
      </c>
      <c r="I229" s="164">
        <f>E229-D229</f>
        <v>0</v>
      </c>
    </row>
    <row r="230" spans="1:9" ht="15.65" thickBot="1" x14ac:dyDescent="0.3">
      <c r="A230" s="327" t="s">
        <v>77</v>
      </c>
      <c r="B230" s="327"/>
      <c r="C230" s="327"/>
      <c r="D230" s="163">
        <f t="shared" ref="D230:I230" si="15">+D58</f>
        <v>0</v>
      </c>
      <c r="E230" s="163">
        <f t="shared" si="15"/>
        <v>0</v>
      </c>
      <c r="F230" s="163">
        <f t="shared" si="15"/>
        <v>0</v>
      </c>
      <c r="G230" s="163">
        <f t="shared" si="15"/>
        <v>0</v>
      </c>
      <c r="H230" s="163">
        <f t="shared" si="15"/>
        <v>0</v>
      </c>
      <c r="I230" s="167">
        <f t="shared" si="15"/>
        <v>0</v>
      </c>
    </row>
    <row r="231" spans="1:9" ht="25.55" customHeight="1" thickBot="1" x14ac:dyDescent="0.3">
      <c r="A231" s="425" t="s">
        <v>61</v>
      </c>
      <c r="B231" s="425"/>
      <c r="C231" s="425"/>
      <c r="D231" s="168">
        <f>SUM(D228:D230)</f>
        <v>0</v>
      </c>
      <c r="E231" s="169">
        <f>+F231+G231+H231</f>
        <v>0</v>
      </c>
      <c r="F231" s="279">
        <f>SUM(F228:F230)</f>
        <v>0</v>
      </c>
      <c r="G231" s="279">
        <f>SUM(G228:G230)</f>
        <v>0</v>
      </c>
      <c r="H231" s="279">
        <f>SUM(H228:H230)</f>
        <v>0</v>
      </c>
      <c r="I231" s="168">
        <f>SUM(I228:I230)</f>
        <v>0</v>
      </c>
    </row>
    <row r="232" spans="1:9" ht="30.05" customHeight="1" thickTop="1" thickBot="1" x14ac:dyDescent="0.3">
      <c r="A232" s="128"/>
      <c r="B232" s="426" t="s">
        <v>64</v>
      </c>
      <c r="C232" s="426"/>
      <c r="D232" s="426"/>
      <c r="E232" s="427" t="s">
        <v>63</v>
      </c>
      <c r="F232" s="428"/>
      <c r="G232" s="429"/>
      <c r="H232" s="430"/>
      <c r="I232" s="129"/>
    </row>
    <row r="233" spans="1:9" ht="16.3" thickBot="1" x14ac:dyDescent="0.35">
      <c r="A233" s="384" t="s">
        <v>60</v>
      </c>
      <c r="B233" s="384"/>
      <c r="C233" s="384"/>
      <c r="D233" s="385"/>
      <c r="E233" s="420">
        <f>F231</f>
        <v>0</v>
      </c>
      <c r="F233" s="421"/>
      <c r="G233" s="422"/>
      <c r="H233" s="423"/>
      <c r="I233" s="118"/>
    </row>
    <row r="234" spans="1:9" ht="16.3" thickBot="1" x14ac:dyDescent="0.35">
      <c r="A234" s="386" t="s">
        <v>92</v>
      </c>
      <c r="B234" s="386"/>
      <c r="C234" s="386"/>
      <c r="D234" s="387"/>
      <c r="E234" s="420">
        <f>+G230</f>
        <v>0</v>
      </c>
      <c r="F234" s="421"/>
      <c r="G234" s="422"/>
      <c r="H234" s="423"/>
      <c r="I234" s="118"/>
    </row>
    <row r="235" spans="1:9" ht="15.65" customHeight="1" x14ac:dyDescent="0.25">
      <c r="A235" s="390" t="s">
        <v>94</v>
      </c>
      <c r="B235" s="391"/>
      <c r="C235" s="391"/>
      <c r="D235" s="392"/>
      <c r="E235" s="404">
        <f>SUM(G228:G229)</f>
        <v>0</v>
      </c>
      <c r="F235" s="405"/>
      <c r="G235" s="382"/>
      <c r="H235" s="406"/>
      <c r="I235" s="382"/>
    </row>
    <row r="236" spans="1:9" ht="15.85" customHeight="1" thickBot="1" x14ac:dyDescent="0.3">
      <c r="A236" s="393"/>
      <c r="B236" s="393"/>
      <c r="C236" s="393"/>
      <c r="D236" s="394"/>
      <c r="E236" s="397"/>
      <c r="F236" s="398"/>
      <c r="G236" s="407"/>
      <c r="H236" s="400"/>
      <c r="I236" s="407"/>
    </row>
    <row r="237" spans="1:9" ht="16.3" thickBot="1" x14ac:dyDescent="0.35">
      <c r="A237" s="408" t="s">
        <v>93</v>
      </c>
      <c r="B237" s="408"/>
      <c r="C237" s="408"/>
      <c r="D237" s="409"/>
      <c r="E237" s="416">
        <f>+H230</f>
        <v>0</v>
      </c>
      <c r="F237" s="417"/>
      <c r="G237" s="418"/>
      <c r="H237" s="419"/>
      <c r="I237" s="69"/>
    </row>
    <row r="238" spans="1:9" x14ac:dyDescent="0.25">
      <c r="A238" s="390" t="s">
        <v>96</v>
      </c>
      <c r="B238" s="391"/>
      <c r="C238" s="391"/>
      <c r="D238" s="392"/>
      <c r="E238" s="395">
        <f>SUM(H228:H229)</f>
        <v>0</v>
      </c>
      <c r="F238" s="396"/>
      <c r="G238" s="382"/>
      <c r="H238" s="406"/>
      <c r="I238" s="382"/>
    </row>
    <row r="239" spans="1:9" ht="16.3" customHeight="1" thickBot="1" x14ac:dyDescent="0.3">
      <c r="A239" s="393"/>
      <c r="B239" s="393"/>
      <c r="C239" s="393"/>
      <c r="D239" s="394"/>
      <c r="E239" s="397"/>
      <c r="F239" s="398"/>
      <c r="G239" s="407"/>
      <c r="H239" s="400"/>
      <c r="I239" s="383"/>
    </row>
    <row r="240" spans="1:9" ht="16.3" customHeight="1" thickBot="1" x14ac:dyDescent="0.3">
      <c r="A240" s="410" t="s">
        <v>101</v>
      </c>
      <c r="B240" s="410"/>
      <c r="C240" s="410"/>
      <c r="D240" s="411"/>
      <c r="E240" s="412">
        <f>IF(SUM(F23:H24)&gt;60,"60",SUM(E23:E24))</f>
        <v>0</v>
      </c>
      <c r="F240" s="413"/>
      <c r="G240" s="414"/>
      <c r="H240" s="415"/>
      <c r="I240" s="278"/>
    </row>
    <row r="241" spans="1:10" ht="27.1" customHeight="1" thickBot="1" x14ac:dyDescent="0.3">
      <c r="A241" s="402" t="s">
        <v>25</v>
      </c>
      <c r="B241" s="402"/>
      <c r="C241" s="402"/>
      <c r="D241" s="403"/>
      <c r="E241" s="397">
        <f>SUM(E233,E234,E235,E237,E238+E240)</f>
        <v>0</v>
      </c>
      <c r="F241" s="398"/>
      <c r="G241" s="399"/>
      <c r="H241" s="400"/>
      <c r="J241" s="116"/>
    </row>
    <row r="242" spans="1:10" ht="32.25" customHeight="1" x14ac:dyDescent="0.25">
      <c r="A242" s="401" t="s">
        <v>120</v>
      </c>
      <c r="B242" s="401"/>
      <c r="C242" s="401"/>
      <c r="D242" s="401"/>
      <c r="E242" s="401"/>
      <c r="F242" s="401"/>
      <c r="G242" s="401"/>
      <c r="H242" s="401"/>
      <c r="I242" s="401"/>
    </row>
    <row r="243" spans="1:10" ht="20.05" customHeight="1" x14ac:dyDescent="0.25">
      <c r="A243" s="388"/>
      <c r="B243" s="388"/>
      <c r="C243" s="388"/>
      <c r="D243" s="388"/>
      <c r="E243" s="388"/>
      <c r="F243" s="388"/>
      <c r="G243" s="388"/>
      <c r="H243" s="388"/>
      <c r="I243" s="388"/>
    </row>
    <row r="244" spans="1:10" ht="20.05" customHeight="1" x14ac:dyDescent="0.25">
      <c r="A244" s="41" t="s">
        <v>55</v>
      </c>
      <c r="B244" s="154">
        <f>E241</f>
        <v>0</v>
      </c>
      <c r="C244" s="153" t="s">
        <v>76</v>
      </c>
      <c r="D244" s="389" t="s">
        <v>72</v>
      </c>
      <c r="E244" s="389"/>
      <c r="F244" s="389"/>
      <c r="G244" s="389"/>
      <c r="H244" s="155">
        <f>C8</f>
        <v>0</v>
      </c>
      <c r="I244" s="156" t="s">
        <v>73</v>
      </c>
    </row>
    <row r="245" spans="1:10" x14ac:dyDescent="0.25">
      <c r="A245" s="179" t="s">
        <v>79</v>
      </c>
      <c r="B245" s="6"/>
      <c r="C245" s="6"/>
      <c r="D245" s="6"/>
      <c r="E245" s="6"/>
      <c r="F245" s="6"/>
      <c r="G245" s="6"/>
      <c r="H245" s="6"/>
    </row>
    <row r="246" spans="1:10" x14ac:dyDescent="0.25">
      <c r="A246" s="8"/>
      <c r="B246" s="8"/>
      <c r="C246" s="8"/>
      <c r="D246" s="8"/>
      <c r="E246" s="8"/>
      <c r="F246" s="8"/>
      <c r="G246" s="8"/>
      <c r="H246" s="1"/>
    </row>
    <row r="247" spans="1:10" x14ac:dyDescent="0.25">
      <c r="A247" s="1"/>
      <c r="B247" s="1"/>
      <c r="C247" s="1"/>
      <c r="D247" s="1"/>
      <c r="E247" s="1"/>
      <c r="F247" s="1"/>
      <c r="G247" s="1"/>
      <c r="H247" s="1"/>
    </row>
    <row r="248" spans="1:10" x14ac:dyDescent="0.25">
      <c r="A248" s="1"/>
      <c r="B248" s="1"/>
      <c r="C248" s="1"/>
      <c r="D248" s="1"/>
      <c r="E248" s="1"/>
      <c r="F248" s="1"/>
      <c r="G248" s="1"/>
      <c r="H248" s="1"/>
    </row>
  </sheetData>
  <mergeCells count="81">
    <mergeCell ref="F15:I15"/>
    <mergeCell ref="A16:C16"/>
    <mergeCell ref="F16:I16"/>
    <mergeCell ref="A17:C17"/>
    <mergeCell ref="F17:I17"/>
    <mergeCell ref="E233:F233"/>
    <mergeCell ref="G233:H233"/>
    <mergeCell ref="E234:F234"/>
    <mergeCell ref="G234:H234"/>
    <mergeCell ref="A229:C229"/>
    <mergeCell ref="A230:C230"/>
    <mergeCell ref="A231:C231"/>
    <mergeCell ref="B232:D232"/>
    <mergeCell ref="E232:F232"/>
    <mergeCell ref="G232:H232"/>
    <mergeCell ref="A240:D240"/>
    <mergeCell ref="E240:F240"/>
    <mergeCell ref="G238:H239"/>
    <mergeCell ref="G240:H240"/>
    <mergeCell ref="E237:F237"/>
    <mergeCell ref="G237:H237"/>
    <mergeCell ref="I238:I239"/>
    <mergeCell ref="A233:D233"/>
    <mergeCell ref="A234:D234"/>
    <mergeCell ref="A243:I243"/>
    <mergeCell ref="D244:G244"/>
    <mergeCell ref="A238:D239"/>
    <mergeCell ref="E238:F239"/>
    <mergeCell ref="E241:F241"/>
    <mergeCell ref="G241:H241"/>
    <mergeCell ref="A242:I242"/>
    <mergeCell ref="A241:D241"/>
    <mergeCell ref="A235:D236"/>
    <mergeCell ref="E235:F236"/>
    <mergeCell ref="G235:H236"/>
    <mergeCell ref="I235:I236"/>
    <mergeCell ref="A237:D237"/>
    <mergeCell ref="C19:C21"/>
    <mergeCell ref="A9:B9"/>
    <mergeCell ref="D19:I19"/>
    <mergeCell ref="F20:F21"/>
    <mergeCell ref="G20:G21"/>
    <mergeCell ref="H20:H21"/>
    <mergeCell ref="B19:B21"/>
    <mergeCell ref="A11:I11"/>
    <mergeCell ref="A12:C12"/>
    <mergeCell ref="F12:I12"/>
    <mergeCell ref="A13:C13"/>
    <mergeCell ref="F13:I13"/>
    <mergeCell ref="A14:C14"/>
    <mergeCell ref="F14:I14"/>
    <mergeCell ref="A15:C15"/>
    <mergeCell ref="A18:H18"/>
    <mergeCell ref="A228:C228"/>
    <mergeCell ref="A7:B7"/>
    <mergeCell ref="D7:E7"/>
    <mergeCell ref="F7:I7"/>
    <mergeCell ref="A8:B8"/>
    <mergeCell ref="D8:E8"/>
    <mergeCell ref="F8:I8"/>
    <mergeCell ref="A54:A55"/>
    <mergeCell ref="A59:A60"/>
    <mergeCell ref="C59:C60"/>
    <mergeCell ref="D59:I59"/>
    <mergeCell ref="B60:B61"/>
    <mergeCell ref="A10:B10"/>
    <mergeCell ref="D9:E10"/>
    <mergeCell ref="F9:I10"/>
    <mergeCell ref="A19:A21"/>
    <mergeCell ref="A5:B5"/>
    <mergeCell ref="D5:E5"/>
    <mergeCell ref="F5:I5"/>
    <mergeCell ref="A6:B6"/>
    <mergeCell ref="D6:E6"/>
    <mergeCell ref="F6:I6"/>
    <mergeCell ref="A1:I1"/>
    <mergeCell ref="A2:I2"/>
    <mergeCell ref="A3:I3"/>
    <mergeCell ref="A4:B4"/>
    <mergeCell ref="D4:E4"/>
    <mergeCell ref="F4:I4"/>
  </mergeCells>
  <pageMargins left="0" right="0" top="0" bottom="0" header="0.31496062992126" footer="0.196850393700787"/>
  <pageSetup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Especial</vt:lpstr>
      <vt:lpstr>Especial!Área_de_impresión</vt:lpstr>
    </vt:vector>
  </TitlesOfParts>
  <Company>universidad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Ng</dc:creator>
  <cp:lastModifiedBy>Militza Sadith Rodriguez Villa</cp:lastModifiedBy>
  <cp:lastPrinted>2025-10-17T16:42:50Z</cp:lastPrinted>
  <dcterms:created xsi:type="dcterms:W3CDTF">2012-07-09T17:58:54Z</dcterms:created>
  <dcterms:modified xsi:type="dcterms:W3CDTF">2025-10-27T17:36:00Z</dcterms:modified>
</cp:coreProperties>
</file>